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08" activeTab="0"/>
  </bookViews>
  <sheets>
    <sheet name="2022 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Albert Rodon</author>
  </authors>
  <commentList>
    <comment ref="D10" authorId="0">
      <text>
        <r>
          <rPr>
            <b/>
            <sz val="9"/>
            <rFont val="Tahoma"/>
            <family val="2"/>
          </rPr>
          <t xml:space="preserve">IMPORT </t>
        </r>
        <r>
          <rPr>
            <b/>
            <u val="single"/>
            <sz val="9"/>
            <rFont val="Tahoma"/>
            <family val="2"/>
          </rPr>
          <t>NET</t>
        </r>
        <r>
          <rPr>
            <b/>
            <sz val="9"/>
            <rFont val="Tahoma"/>
            <family val="2"/>
          </rPr>
          <t xml:space="preserve"> (un cop aplicats els descomptes)</t>
        </r>
      </text>
    </comment>
  </commentList>
</comments>
</file>

<file path=xl/sharedStrings.xml><?xml version="1.0" encoding="utf-8"?>
<sst xmlns="http://schemas.openxmlformats.org/spreadsheetml/2006/main" count="130" uniqueCount="62">
  <si>
    <t>NOM</t>
  </si>
  <si>
    <t>CONCEPTES</t>
  </si>
  <si>
    <t>Dietes Meritades</t>
  </si>
  <si>
    <t>Total Despesa</t>
  </si>
  <si>
    <t>Josep Sànchez</t>
  </si>
  <si>
    <t>*Les dietes corresponen a les assistències a òrgans col·legiats, determinades per les bases del pressupost.</t>
  </si>
  <si>
    <t>Tonia Vila</t>
  </si>
  <si>
    <t>regidor de govern</t>
  </si>
  <si>
    <t>regidora de govern</t>
  </si>
  <si>
    <t>regidor a l'oposició</t>
  </si>
  <si>
    <t>regidora a l'oposició</t>
  </si>
  <si>
    <t>Àngel Castillo Vallcorba</t>
  </si>
  <si>
    <t>alcalde</t>
  </si>
  <si>
    <t>M.Àngels Gros</t>
  </si>
  <si>
    <t>Jordi Maimí</t>
  </si>
  <si>
    <t>Montserrat Batista</t>
  </si>
  <si>
    <t>Abel Coll</t>
  </si>
  <si>
    <t>Roser Moré</t>
  </si>
  <si>
    <t>Victòria Devesa</t>
  </si>
  <si>
    <t>Vanesa Muñoz</t>
  </si>
  <si>
    <t>Guiu Muns</t>
  </si>
  <si>
    <t xml:space="preserve"> regidor de govern</t>
  </si>
  <si>
    <t>Santi Morell i Capellera</t>
  </si>
  <si>
    <t>Àngels Castillo</t>
  </si>
  <si>
    <t>Regular.Des</t>
  </si>
  <si>
    <t>Gener '22</t>
  </si>
  <si>
    <t>Març '22</t>
  </si>
  <si>
    <t>Febrer '22</t>
  </si>
  <si>
    <t>Abril '22</t>
  </si>
  <si>
    <t>Maig '22</t>
  </si>
  <si>
    <t>Juny '22</t>
  </si>
  <si>
    <t>Juliol '22</t>
  </si>
  <si>
    <t>Agost '22</t>
  </si>
  <si>
    <t>Setembre'22</t>
  </si>
  <si>
    <t>Octubre' 22</t>
  </si>
  <si>
    <t>Novembre '22</t>
  </si>
  <si>
    <t>Desembre '22</t>
  </si>
  <si>
    <t>TOTAL ACUMULAT '22</t>
  </si>
  <si>
    <t>DIETES PER ASSISTÈNCIA A ORGANS COL.LEGIATS:</t>
  </si>
  <si>
    <t>AMB DEDICACIÓ TOTAL O PARCIAL:</t>
  </si>
  <si>
    <t>Nòmines dedicació parcial</t>
  </si>
  <si>
    <t>Nòmines dedicació total</t>
  </si>
  <si>
    <t>Nòmines Brutes dedicació total</t>
  </si>
  <si>
    <t>Nòmines Netes</t>
  </si>
  <si>
    <t>Dietes Cobrades amb Impostos</t>
  </si>
  <si>
    <t>*El % de retenció és decissió de cada Regidor</t>
  </si>
  <si>
    <t xml:space="preserve"> </t>
  </si>
  <si>
    <t>DEMANAR A LORENA</t>
  </si>
  <si>
    <t>Z:\Intervenció\PAGAMENTS\2022\DIETES REGIDORS</t>
  </si>
  <si>
    <t>Z:\Company\Intervencio-Secretaria\REGIDORS\2022_Exp. 373_2022</t>
  </si>
  <si>
    <t>Despeses de Telefonia *</t>
  </si>
  <si>
    <t>-</t>
  </si>
  <si>
    <t>Dietes Meritades cobrades després d'impostos (21%)*</t>
  </si>
  <si>
    <t>Dietes Meritades cobrades després d'impostos (10%)*</t>
  </si>
  <si>
    <r>
      <t>Dietes Meritades cobrades després d'impos</t>
    </r>
    <r>
      <rPr>
        <b/>
        <sz val="10"/>
        <rFont val="Calibri"/>
        <family val="2"/>
      </rPr>
      <t>tos (40</t>
    </r>
    <r>
      <rPr>
        <b/>
        <sz val="10"/>
        <color indexed="8"/>
        <rFont val="Calibri"/>
        <family val="2"/>
      </rPr>
      <t>%)*</t>
    </r>
  </si>
  <si>
    <t>Dietes Meritades cobrades després d'impostos (20%)*</t>
  </si>
  <si>
    <t>Dietes Meritades cobrades després d'impostos (15%)*</t>
  </si>
  <si>
    <t>Dietes Meritades cobrades després d'impostos (2%)*</t>
  </si>
  <si>
    <t>Dietes Meritades cobrades després d'impostos (4%)*</t>
  </si>
  <si>
    <t>Dietes Meritades cobrades després d'impostos (13%)*</t>
  </si>
  <si>
    <t>Dietes Meritades cobrades després d'impostos (19%)*</t>
  </si>
  <si>
    <t>*els consums de mòbil a partir del mes d'agost són d'imports variables entre 7 i 8 euros al mes per regidor.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</si>
</sst>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[$€-C0A]_-;\-* #,##0.00\ [$€-C0A]_-;_-* &quot;-&quot;??\ [$€-C0A]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8"/>
      <name val="Calibri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ck"/>
      <bottom style="double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165" fontId="3" fillId="0" borderId="12" xfId="49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3" fillId="0" borderId="12" xfId="0" applyFont="1" applyFill="1" applyBorder="1" applyAlignment="1">
      <alignment horizontal="center"/>
    </xf>
    <xf numFmtId="165" fontId="3" fillId="34" borderId="13" xfId="0" applyNumberFormat="1" applyFont="1" applyFill="1" applyBorder="1" applyAlignment="1">
      <alignment/>
    </xf>
    <xf numFmtId="0" fontId="3" fillId="35" borderId="14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165" fontId="3" fillId="36" borderId="13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4" fontId="3" fillId="0" borderId="12" xfId="49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5" fontId="3" fillId="0" borderId="16" xfId="49" applyFont="1" applyFill="1" applyBorder="1" applyAlignment="1">
      <alignment horizontal="center"/>
    </xf>
    <xf numFmtId="0" fontId="4" fillId="37" borderId="17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4" fontId="3" fillId="0" borderId="16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5" fontId="4" fillId="0" borderId="12" xfId="49" applyFont="1" applyFill="1" applyBorder="1" applyAlignment="1">
      <alignment horizontal="center"/>
    </xf>
    <xf numFmtId="165" fontId="4" fillId="0" borderId="10" xfId="49" applyFont="1" applyFill="1" applyBorder="1" applyAlignment="1">
      <alignment horizontal="center"/>
    </xf>
    <xf numFmtId="165" fontId="3" fillId="0" borderId="18" xfId="49" applyFont="1" applyFill="1" applyBorder="1" applyAlignment="1">
      <alignment horizontal="center"/>
    </xf>
    <xf numFmtId="165" fontId="3" fillId="0" borderId="10" xfId="49" applyFont="1" applyFill="1" applyBorder="1" applyAlignment="1">
      <alignment horizontal="center"/>
    </xf>
    <xf numFmtId="165" fontId="3" fillId="36" borderId="19" xfId="0" applyNumberFormat="1" applyFont="1" applyFill="1" applyBorder="1" applyAlignment="1">
      <alignment/>
    </xf>
    <xf numFmtId="0" fontId="3" fillId="35" borderId="20" xfId="0" applyFont="1" applyFill="1" applyBorder="1" applyAlignment="1">
      <alignment horizontal="center"/>
    </xf>
    <xf numFmtId="165" fontId="6" fillId="38" borderId="21" xfId="49" applyFont="1" applyFill="1" applyBorder="1" applyAlignment="1">
      <alignment horizontal="center"/>
    </xf>
    <xf numFmtId="165" fontId="9" fillId="38" borderId="22" xfId="49" applyFont="1" applyFill="1" applyBorder="1" applyAlignment="1">
      <alignment horizontal="center"/>
    </xf>
    <xf numFmtId="165" fontId="6" fillId="38" borderId="22" xfId="49" applyFont="1" applyFill="1" applyBorder="1" applyAlignment="1">
      <alignment horizontal="center"/>
    </xf>
    <xf numFmtId="165" fontId="3" fillId="36" borderId="23" xfId="0" applyNumberFormat="1" applyFont="1" applyFill="1" applyBorder="1" applyAlignment="1">
      <alignment/>
    </xf>
    <xf numFmtId="165" fontId="3" fillId="36" borderId="24" xfId="0" applyNumberFormat="1" applyFont="1" applyFill="1" applyBorder="1" applyAlignment="1">
      <alignment/>
    </xf>
    <xf numFmtId="165" fontId="6" fillId="38" borderId="25" xfId="49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5" fontId="3" fillId="0" borderId="20" xfId="49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165" fontId="3" fillId="0" borderId="15" xfId="49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165" fontId="3" fillId="34" borderId="26" xfId="0" applyNumberFormat="1" applyFont="1" applyFill="1" applyBorder="1" applyAlignment="1">
      <alignment/>
    </xf>
    <xf numFmtId="165" fontId="3" fillId="0" borderId="22" xfId="49" applyFont="1" applyFill="1" applyBorder="1" applyAlignment="1">
      <alignment horizontal="center"/>
    </xf>
    <xf numFmtId="165" fontId="4" fillId="0" borderId="22" xfId="49" applyFont="1" applyFill="1" applyBorder="1" applyAlignment="1">
      <alignment horizontal="center"/>
    </xf>
    <xf numFmtId="165" fontId="3" fillId="0" borderId="23" xfId="49" applyFont="1" applyFill="1" applyBorder="1" applyAlignment="1">
      <alignment horizontal="center"/>
    </xf>
    <xf numFmtId="165" fontId="3" fillId="0" borderId="27" xfId="49" applyFont="1" applyFill="1" applyBorder="1" applyAlignment="1">
      <alignment horizontal="center"/>
    </xf>
    <xf numFmtId="165" fontId="3" fillId="0" borderId="28" xfId="49" applyFont="1" applyFill="1" applyBorder="1" applyAlignment="1">
      <alignment horizontal="center"/>
    </xf>
    <xf numFmtId="165" fontId="4" fillId="0" borderId="28" xfId="49" applyFont="1" applyFill="1" applyBorder="1" applyAlignment="1">
      <alignment horizontal="center"/>
    </xf>
    <xf numFmtId="165" fontId="3" fillId="0" borderId="29" xfId="49" applyFont="1" applyFill="1" applyBorder="1" applyAlignment="1">
      <alignment horizontal="center"/>
    </xf>
    <xf numFmtId="165" fontId="3" fillId="34" borderId="30" xfId="0" applyNumberFormat="1" applyFont="1" applyFill="1" applyBorder="1" applyAlignment="1">
      <alignment/>
    </xf>
    <xf numFmtId="165" fontId="3" fillId="0" borderId="22" xfId="49" applyFont="1" applyBorder="1" applyAlignment="1">
      <alignment horizontal="center"/>
    </xf>
    <xf numFmtId="165" fontId="4" fillId="0" borderId="22" xfId="49" applyFont="1" applyBorder="1" applyAlignment="1">
      <alignment horizontal="center"/>
    </xf>
    <xf numFmtId="165" fontId="3" fillId="0" borderId="23" xfId="49" applyFont="1" applyBorder="1" applyAlignment="1">
      <alignment horizontal="center"/>
    </xf>
    <xf numFmtId="165" fontId="6" fillId="38" borderId="31" xfId="49" applyFont="1" applyFill="1" applyBorder="1" applyAlignment="1">
      <alignment horizontal="center"/>
    </xf>
    <xf numFmtId="165" fontId="6" fillId="38" borderId="32" xfId="49" applyFont="1" applyFill="1" applyBorder="1" applyAlignment="1">
      <alignment horizontal="center"/>
    </xf>
    <xf numFmtId="165" fontId="9" fillId="38" borderId="32" xfId="49" applyFont="1" applyFill="1" applyBorder="1" applyAlignment="1">
      <alignment horizontal="center"/>
    </xf>
    <xf numFmtId="165" fontId="3" fillId="34" borderId="33" xfId="0" applyNumberFormat="1" applyFont="1" applyFill="1" applyBorder="1" applyAlignment="1">
      <alignment/>
    </xf>
    <xf numFmtId="165" fontId="6" fillId="38" borderId="34" xfId="49" applyFont="1" applyFill="1" applyBorder="1" applyAlignment="1">
      <alignment horizontal="center"/>
    </xf>
    <xf numFmtId="165" fontId="9" fillId="38" borderId="34" xfId="49" applyFont="1" applyFill="1" applyBorder="1" applyAlignment="1">
      <alignment horizontal="center"/>
    </xf>
    <xf numFmtId="165" fontId="6" fillId="38" borderId="35" xfId="49" applyFont="1" applyFill="1" applyBorder="1" applyAlignment="1">
      <alignment horizontal="center"/>
    </xf>
    <xf numFmtId="165" fontId="3" fillId="0" borderId="21" xfId="49" applyFont="1" applyFill="1" applyBorder="1" applyAlignment="1">
      <alignment horizontal="center"/>
    </xf>
    <xf numFmtId="165" fontId="3" fillId="0" borderId="36" xfId="49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9525</xdr:rowOff>
    </xdr:from>
    <xdr:to>
      <xdr:col>3</xdr:col>
      <xdr:colOff>342900</xdr:colOff>
      <xdr:row>4</xdr:row>
      <xdr:rowOff>133350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525"/>
          <a:ext cx="2276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U80"/>
  <sheetViews>
    <sheetView tabSelected="1" zoomScale="80" zoomScaleNormal="80" zoomScalePageLayoutView="0" workbookViewId="0" topLeftCell="A3">
      <pane xSplit="4" ySplit="5" topLeftCell="E31" activePane="bottomRight" state="frozen"/>
      <selection pane="topLeft" activeCell="A3" sqref="A3"/>
      <selection pane="topRight" activeCell="E3" sqref="E3"/>
      <selection pane="bottomLeft" activeCell="A8" sqref="A8"/>
      <selection pane="bottomRight" activeCell="Q54" sqref="E54:Q54"/>
    </sheetView>
  </sheetViews>
  <sheetFormatPr defaultColWidth="11.421875" defaultRowHeight="15"/>
  <cols>
    <col min="1" max="1" width="5.421875" style="0" customWidth="1"/>
    <col min="2" max="2" width="5.28125" style="7" customWidth="1"/>
    <col min="3" max="3" width="29.28125" style="0" customWidth="1"/>
    <col min="4" max="4" width="44.7109375" style="0" bestFit="1" customWidth="1"/>
    <col min="5" max="17" width="11.421875" style="0" customWidth="1"/>
    <col min="18" max="18" width="18.7109375" style="0" bestFit="1" customWidth="1"/>
    <col min="19" max="19" width="9.28125" style="0" customWidth="1"/>
    <col min="20" max="20" width="12.28125" style="0" hidden="1" customWidth="1"/>
    <col min="21" max="21" width="0" style="0" hidden="1" customWidth="1"/>
  </cols>
  <sheetData>
    <row r="1" ht="15"/>
    <row r="2" ht="15"/>
    <row r="3" ht="15"/>
    <row r="4" ht="15"/>
    <row r="5" ht="27" customHeight="1"/>
    <row r="6" ht="15.75" thickBot="1">
      <c r="C6" s="5" t="s">
        <v>39</v>
      </c>
    </row>
    <row r="7" spans="3:18" ht="15.75" thickBot="1">
      <c r="C7" s="16" t="s">
        <v>0</v>
      </c>
      <c r="D7" s="17" t="s">
        <v>1</v>
      </c>
      <c r="E7" s="18" t="s">
        <v>25</v>
      </c>
      <c r="F7" s="18" t="s">
        <v>27</v>
      </c>
      <c r="G7" s="18" t="s">
        <v>26</v>
      </c>
      <c r="H7" s="18" t="s">
        <v>28</v>
      </c>
      <c r="I7" s="18" t="s">
        <v>29</v>
      </c>
      <c r="J7" s="18" t="s">
        <v>30</v>
      </c>
      <c r="K7" s="18" t="s">
        <v>31</v>
      </c>
      <c r="L7" s="18" t="s">
        <v>32</v>
      </c>
      <c r="M7" s="18" t="s">
        <v>33</v>
      </c>
      <c r="N7" s="18" t="s">
        <v>34</v>
      </c>
      <c r="O7" s="18" t="s">
        <v>35</v>
      </c>
      <c r="P7" s="18" t="s">
        <v>36</v>
      </c>
      <c r="Q7" s="18" t="s">
        <v>24</v>
      </c>
      <c r="R7" s="37" t="s">
        <v>37</v>
      </c>
    </row>
    <row r="8" spans="3:20" ht="16.5" thickBot="1" thickTop="1">
      <c r="C8" s="26" t="s">
        <v>4</v>
      </c>
      <c r="D8" s="24" t="s">
        <v>42</v>
      </c>
      <c r="E8" s="25">
        <v>3032.3</v>
      </c>
      <c r="F8" s="25">
        <v>3032.3</v>
      </c>
      <c r="G8" s="30">
        <v>3032.3</v>
      </c>
      <c r="H8" s="25">
        <v>3032.3</v>
      </c>
      <c r="I8" s="25">
        <v>3032.3</v>
      </c>
      <c r="J8" s="25">
        <v>6064.6</v>
      </c>
      <c r="K8" s="25">
        <v>3307.27</v>
      </c>
      <c r="L8" s="25">
        <v>3032.3</v>
      </c>
      <c r="M8" s="25">
        <v>3032.3</v>
      </c>
      <c r="N8" s="25">
        <v>3055.25</v>
      </c>
      <c r="O8" s="25">
        <v>3032.3</v>
      </c>
      <c r="P8" s="25">
        <v>3032.3</v>
      </c>
      <c r="Q8" s="34"/>
      <c r="R8" s="38">
        <f>SUM(E8:Q8)</f>
        <v>39717.82000000001</v>
      </c>
      <c r="T8" t="s">
        <v>47</v>
      </c>
    </row>
    <row r="9" spans="3:20" ht="15.75" thickTop="1">
      <c r="C9" s="27" t="s">
        <v>12</v>
      </c>
      <c r="D9" s="31" t="s">
        <v>43</v>
      </c>
      <c r="E9" s="32">
        <v>2191.24</v>
      </c>
      <c r="F9" s="32">
        <v>2191.24</v>
      </c>
      <c r="G9" s="32">
        <v>2191.24</v>
      </c>
      <c r="H9" s="32">
        <v>2191.24</v>
      </c>
      <c r="I9" s="32">
        <v>2191.24</v>
      </c>
      <c r="J9" s="32">
        <v>4608.89</v>
      </c>
      <c r="K9" s="32">
        <v>2466.21</v>
      </c>
      <c r="L9" s="32">
        <v>2191.24</v>
      </c>
      <c r="M9" s="32">
        <v>2191.24</v>
      </c>
      <c r="N9" s="32">
        <v>2214.19</v>
      </c>
      <c r="O9" s="32">
        <v>2191.24</v>
      </c>
      <c r="P9" s="32">
        <v>2187.3</v>
      </c>
      <c r="Q9" s="33"/>
      <c r="R9" s="39">
        <f>SUM(E9:Q9)</f>
        <v>29006.51</v>
      </c>
      <c r="T9" t="s">
        <v>47</v>
      </c>
    </row>
    <row r="10" spans="3:21" ht="15.75" thickBot="1">
      <c r="C10" s="28"/>
      <c r="D10" s="14" t="s">
        <v>50</v>
      </c>
      <c r="E10" s="6">
        <v>37.77</v>
      </c>
      <c r="F10" s="6">
        <v>38.2</v>
      </c>
      <c r="G10" s="23">
        <v>38.96</v>
      </c>
      <c r="H10" s="6">
        <v>14.98</v>
      </c>
      <c r="I10" s="6">
        <v>14.1878</v>
      </c>
      <c r="J10" s="6">
        <v>13.8635</v>
      </c>
      <c r="K10" s="6">
        <v>13.1001</v>
      </c>
      <c r="L10" s="6">
        <f>1.21*6.5</f>
        <v>7.865</v>
      </c>
      <c r="M10" s="6">
        <f>+L10</f>
        <v>7.865</v>
      </c>
      <c r="N10" s="6">
        <f>+M10</f>
        <v>7.865</v>
      </c>
      <c r="O10" s="6">
        <f>+N10</f>
        <v>7.865</v>
      </c>
      <c r="P10" s="6">
        <f>+O10</f>
        <v>7.865</v>
      </c>
      <c r="Q10" s="35"/>
      <c r="R10" s="40">
        <f>SUM(E10:Q10)</f>
        <v>210.38640000000004</v>
      </c>
      <c r="T10" s="9"/>
      <c r="U10" s="9"/>
    </row>
    <row r="11" spans="3:21" ht="15.75" thickBot="1">
      <c r="C11" s="28"/>
      <c r="D11" s="19" t="s">
        <v>3</v>
      </c>
      <c r="E11" s="20">
        <f>SUM(E8,E10)</f>
        <v>3070.07</v>
      </c>
      <c r="F11" s="20">
        <f aca="true" t="shared" si="0" ref="F11:Q11">SUM(F8,F10)</f>
        <v>3070.5</v>
      </c>
      <c r="G11" s="20">
        <f t="shared" si="0"/>
        <v>3071.26</v>
      </c>
      <c r="H11" s="20">
        <f t="shared" si="0"/>
        <v>3047.28</v>
      </c>
      <c r="I11" s="20">
        <f t="shared" si="0"/>
        <v>3046.4878000000003</v>
      </c>
      <c r="J11" s="20">
        <f t="shared" si="0"/>
        <v>6078.463500000001</v>
      </c>
      <c r="K11" s="20">
        <f t="shared" si="0"/>
        <v>3320.3701</v>
      </c>
      <c r="L11" s="20">
        <f t="shared" si="0"/>
        <v>3040.165</v>
      </c>
      <c r="M11" s="20">
        <f t="shared" si="0"/>
        <v>3040.165</v>
      </c>
      <c r="N11" s="20">
        <f t="shared" si="0"/>
        <v>3063.115</v>
      </c>
      <c r="O11" s="20">
        <f t="shared" si="0"/>
        <v>3040.165</v>
      </c>
      <c r="P11" s="20">
        <f t="shared" si="0"/>
        <v>3040.165</v>
      </c>
      <c r="Q11" s="20">
        <f t="shared" si="0"/>
        <v>0</v>
      </c>
      <c r="R11" s="41">
        <f>SUM(E11:Q11)</f>
        <v>39928.2064</v>
      </c>
      <c r="T11" s="9"/>
      <c r="U11" s="9"/>
    </row>
    <row r="12" spans="3:21" ht="16.5" thickBot="1" thickTop="1">
      <c r="C12" s="26" t="s">
        <v>11</v>
      </c>
      <c r="D12" s="24" t="s">
        <v>41</v>
      </c>
      <c r="E12" s="25">
        <v>2864.59</v>
      </c>
      <c r="F12" s="25">
        <v>2830.15</v>
      </c>
      <c r="G12" s="30">
        <v>2830.15</v>
      </c>
      <c r="H12" s="25">
        <f>+G12</f>
        <v>2830.15</v>
      </c>
      <c r="I12" s="25">
        <v>2830.15</v>
      </c>
      <c r="J12" s="25">
        <v>2874.61</v>
      </c>
      <c r="K12" s="25">
        <v>2830.15</v>
      </c>
      <c r="L12" s="25">
        <v>2830.15</v>
      </c>
      <c r="M12" s="25">
        <v>2830.15</v>
      </c>
      <c r="N12" s="25">
        <v>2830.15</v>
      </c>
      <c r="O12" s="25">
        <v>2830.15</v>
      </c>
      <c r="P12" s="25">
        <v>2868.5</v>
      </c>
      <c r="Q12" s="34"/>
      <c r="R12" s="38">
        <f aca="true" t="shared" si="1" ref="R12:R22">SUM(E12:Q12)</f>
        <v>34079.05</v>
      </c>
      <c r="T12" t="s">
        <v>47</v>
      </c>
      <c r="U12" s="9"/>
    </row>
    <row r="13" spans="3:21" ht="15.75" thickTop="1">
      <c r="C13" s="27" t="s">
        <v>21</v>
      </c>
      <c r="D13" s="31" t="s">
        <v>43</v>
      </c>
      <c r="E13" s="32">
        <v>2198.66</v>
      </c>
      <c r="F13" s="32">
        <v>2164.22</v>
      </c>
      <c r="G13" s="32">
        <v>2164.22</v>
      </c>
      <c r="H13" s="32">
        <v>2164.22</v>
      </c>
      <c r="I13" s="32">
        <v>2164.22</v>
      </c>
      <c r="J13" s="32">
        <v>2208.68</v>
      </c>
      <c r="K13" s="32">
        <v>2164.22</v>
      </c>
      <c r="L13" s="32">
        <v>2164.22</v>
      </c>
      <c r="M13" s="32">
        <v>2164.22</v>
      </c>
      <c r="N13" s="32">
        <v>2164.22</v>
      </c>
      <c r="O13" s="32">
        <v>2164.22</v>
      </c>
      <c r="P13" s="32">
        <v>2200.87</v>
      </c>
      <c r="Q13" s="35"/>
      <c r="R13" s="39">
        <f>SUM(E13:Q13)</f>
        <v>26086.19</v>
      </c>
      <c r="T13" t="s">
        <v>47</v>
      </c>
      <c r="U13" s="9"/>
    </row>
    <row r="14" spans="3:21" ht="15" thickBot="1">
      <c r="C14" s="29"/>
      <c r="D14" s="46" t="s">
        <v>50</v>
      </c>
      <c r="E14" s="6">
        <v>6.69</v>
      </c>
      <c r="F14" s="6">
        <v>7.01</v>
      </c>
      <c r="G14" s="23">
        <v>6.67</v>
      </c>
      <c r="H14" s="6">
        <v>2.68</v>
      </c>
      <c r="I14" s="6">
        <v>10.8103</v>
      </c>
      <c r="J14" s="6">
        <v>0.3803</v>
      </c>
      <c r="K14" s="6">
        <v>0</v>
      </c>
      <c r="L14" s="6">
        <f>6.5*1.21</f>
        <v>7.865</v>
      </c>
      <c r="M14" s="6">
        <f>+L14</f>
        <v>7.865</v>
      </c>
      <c r="N14" s="6">
        <f>+M14</f>
        <v>7.865</v>
      </c>
      <c r="O14" s="6">
        <f>+N14</f>
        <v>7.865</v>
      </c>
      <c r="P14" s="6">
        <f>+O14</f>
        <v>7.865</v>
      </c>
      <c r="Q14" s="35"/>
      <c r="R14" s="40">
        <f t="shared" si="1"/>
        <v>73.56559999999999</v>
      </c>
      <c r="T14" s="13"/>
      <c r="U14" s="9"/>
    </row>
    <row r="15" spans="3:21" ht="15" thickBot="1">
      <c r="C15" s="29"/>
      <c r="D15" s="19" t="s">
        <v>3</v>
      </c>
      <c r="E15" s="20">
        <f>SUM(E12,E14)</f>
        <v>2871.28</v>
      </c>
      <c r="F15" s="20">
        <f aca="true" t="shared" si="2" ref="F15:Q15">SUM(F12,F14)</f>
        <v>2837.1600000000003</v>
      </c>
      <c r="G15" s="20">
        <f t="shared" si="2"/>
        <v>2836.82</v>
      </c>
      <c r="H15" s="20">
        <f t="shared" si="2"/>
        <v>2832.83</v>
      </c>
      <c r="I15" s="20">
        <f t="shared" si="2"/>
        <v>2840.9603</v>
      </c>
      <c r="J15" s="20">
        <f t="shared" si="2"/>
        <v>2874.9903</v>
      </c>
      <c r="K15" s="20">
        <f t="shared" si="2"/>
        <v>2830.15</v>
      </c>
      <c r="L15" s="20">
        <f t="shared" si="2"/>
        <v>2838.015</v>
      </c>
      <c r="M15" s="20">
        <f t="shared" si="2"/>
        <v>2838.015</v>
      </c>
      <c r="N15" s="20">
        <f t="shared" si="2"/>
        <v>2838.015</v>
      </c>
      <c r="O15" s="20">
        <f t="shared" si="2"/>
        <v>2838.015</v>
      </c>
      <c r="P15" s="20">
        <f t="shared" si="2"/>
        <v>2876.365</v>
      </c>
      <c r="Q15" s="36">
        <f t="shared" si="2"/>
        <v>0</v>
      </c>
      <c r="R15" s="41">
        <f t="shared" si="1"/>
        <v>34152.6156</v>
      </c>
      <c r="T15" s="13"/>
      <c r="U15" s="9"/>
    </row>
    <row r="16" spans="3:21" ht="15" thickBot="1" thickTop="1">
      <c r="C16" s="26" t="s">
        <v>15</v>
      </c>
      <c r="D16" s="24" t="s">
        <v>40</v>
      </c>
      <c r="E16" s="25">
        <v>1275.82</v>
      </c>
      <c r="F16" s="25">
        <v>1275.82</v>
      </c>
      <c r="G16" s="30">
        <v>1275.82</v>
      </c>
      <c r="H16" s="25">
        <f>+G16</f>
        <v>1275.82</v>
      </c>
      <c r="I16" s="25">
        <v>1275.82</v>
      </c>
      <c r="J16" s="25">
        <v>1275.82</v>
      </c>
      <c r="K16" s="25">
        <v>1275.82</v>
      </c>
      <c r="L16" s="25">
        <v>1275.82</v>
      </c>
      <c r="M16" s="25">
        <v>1275.82</v>
      </c>
      <c r="N16" s="25">
        <v>1275.82</v>
      </c>
      <c r="O16" s="25">
        <v>1275.82</v>
      </c>
      <c r="P16" s="25">
        <v>1275.82</v>
      </c>
      <c r="Q16" s="34"/>
      <c r="R16" s="38">
        <f t="shared" si="1"/>
        <v>15309.839999999998</v>
      </c>
      <c r="T16" t="s">
        <v>47</v>
      </c>
      <c r="U16" s="9"/>
    </row>
    <row r="17" spans="3:21" ht="15" thickTop="1">
      <c r="C17" s="27" t="s">
        <v>8</v>
      </c>
      <c r="D17" s="31" t="s">
        <v>43</v>
      </c>
      <c r="E17" s="32">
        <v>1044.93</v>
      </c>
      <c r="F17" s="32">
        <v>1044.93</v>
      </c>
      <c r="G17" s="32">
        <v>1044.93</v>
      </c>
      <c r="H17" s="32">
        <v>1044.93</v>
      </c>
      <c r="I17" s="32">
        <v>1044.93</v>
      </c>
      <c r="J17" s="32">
        <v>1044.93</v>
      </c>
      <c r="K17" s="32">
        <v>1044.93</v>
      </c>
      <c r="L17" s="32">
        <v>1044.93</v>
      </c>
      <c r="M17" s="32">
        <v>1044.93</v>
      </c>
      <c r="N17" s="32">
        <v>1044.93</v>
      </c>
      <c r="O17" s="32">
        <v>1044.93</v>
      </c>
      <c r="P17" s="32">
        <v>1044.93</v>
      </c>
      <c r="Q17" s="33"/>
      <c r="R17" s="39">
        <f>SUM(E17:Q17)</f>
        <v>12539.160000000002</v>
      </c>
      <c r="T17" t="s">
        <v>47</v>
      </c>
      <c r="U17" s="9"/>
    </row>
    <row r="18" spans="3:21" ht="15" thickBot="1">
      <c r="C18" s="28"/>
      <c r="D18" s="46" t="s">
        <v>50</v>
      </c>
      <c r="E18" s="6">
        <v>15.53</v>
      </c>
      <c r="F18" s="6">
        <v>14.83</v>
      </c>
      <c r="G18" s="23">
        <v>16.46</v>
      </c>
      <c r="H18" s="6">
        <v>6.91</v>
      </c>
      <c r="I18" s="6">
        <v>11.157</v>
      </c>
      <c r="J18" s="6">
        <v>11.2876</v>
      </c>
      <c r="K18" s="6">
        <v>11.2269</v>
      </c>
      <c r="L18" s="6">
        <f>6.5*1.21</f>
        <v>7.865</v>
      </c>
      <c r="M18" s="6">
        <f>+L18</f>
        <v>7.865</v>
      </c>
      <c r="N18" s="6">
        <f>+M18</f>
        <v>7.865</v>
      </c>
      <c r="O18" s="6">
        <f>+N18</f>
        <v>7.865</v>
      </c>
      <c r="P18" s="6">
        <f>+O18</f>
        <v>7.865</v>
      </c>
      <c r="Q18" s="35"/>
      <c r="R18" s="40">
        <f t="shared" si="1"/>
        <v>126.72649999999997</v>
      </c>
      <c r="T18" s="13"/>
      <c r="U18" s="9"/>
    </row>
    <row r="19" spans="3:21" ht="15" thickBot="1">
      <c r="C19" s="28"/>
      <c r="D19" s="19" t="s">
        <v>3</v>
      </c>
      <c r="E19" s="20">
        <f>SUM(E16,E18)</f>
        <v>1291.35</v>
      </c>
      <c r="F19" s="20">
        <f aca="true" t="shared" si="3" ref="F19:Q19">SUM(F16,F18)</f>
        <v>1290.6499999999999</v>
      </c>
      <c r="G19" s="20">
        <f t="shared" si="3"/>
        <v>1292.28</v>
      </c>
      <c r="H19" s="20">
        <f t="shared" si="3"/>
        <v>1282.73</v>
      </c>
      <c r="I19" s="20">
        <f t="shared" si="3"/>
        <v>1286.9769999999999</v>
      </c>
      <c r="J19" s="20">
        <f t="shared" si="3"/>
        <v>1287.1076</v>
      </c>
      <c r="K19" s="20">
        <f t="shared" si="3"/>
        <v>1287.0468999999998</v>
      </c>
      <c r="L19" s="20">
        <f t="shared" si="3"/>
        <v>1283.685</v>
      </c>
      <c r="M19" s="20">
        <f t="shared" si="3"/>
        <v>1283.685</v>
      </c>
      <c r="N19" s="20">
        <f t="shared" si="3"/>
        <v>1283.685</v>
      </c>
      <c r="O19" s="20">
        <f t="shared" si="3"/>
        <v>1283.685</v>
      </c>
      <c r="P19" s="20">
        <f t="shared" si="3"/>
        <v>1283.685</v>
      </c>
      <c r="Q19" s="20">
        <f t="shared" si="3"/>
        <v>0</v>
      </c>
      <c r="R19" s="41">
        <f t="shared" si="1"/>
        <v>15436.566499999997</v>
      </c>
      <c r="T19" s="13"/>
      <c r="U19" s="9"/>
    </row>
    <row r="20" spans="3:21" ht="15" thickBot="1" thickTop="1">
      <c r="C20" s="26" t="s">
        <v>16</v>
      </c>
      <c r="D20" s="24" t="s">
        <v>40</v>
      </c>
      <c r="E20" s="25">
        <v>1134.06</v>
      </c>
      <c r="F20" s="25">
        <v>1134.06</v>
      </c>
      <c r="G20" s="30">
        <v>1134.06</v>
      </c>
      <c r="H20" s="25">
        <f>+G20</f>
        <v>1134.06</v>
      </c>
      <c r="I20" s="25">
        <v>1134.06</v>
      </c>
      <c r="J20" s="25">
        <v>1134.06</v>
      </c>
      <c r="K20" s="25">
        <v>1134.06</v>
      </c>
      <c r="L20" s="25">
        <v>1134.06</v>
      </c>
      <c r="M20" s="25">
        <v>1134.06</v>
      </c>
      <c r="N20" s="25">
        <v>1134.06</v>
      </c>
      <c r="O20" s="25">
        <v>1134.06</v>
      </c>
      <c r="P20" s="25">
        <v>1134.06</v>
      </c>
      <c r="Q20" s="34"/>
      <c r="R20" s="38">
        <f t="shared" si="1"/>
        <v>13608.719999999996</v>
      </c>
      <c r="T20" t="s">
        <v>47</v>
      </c>
      <c r="U20" s="9"/>
    </row>
    <row r="21" spans="3:21" ht="15" thickTop="1">
      <c r="C21" s="27" t="s">
        <v>7</v>
      </c>
      <c r="D21" s="31" t="s">
        <v>43</v>
      </c>
      <c r="E21" s="32">
        <v>971.25</v>
      </c>
      <c r="F21" s="32">
        <v>971.25</v>
      </c>
      <c r="G21" s="32">
        <v>971.25</v>
      </c>
      <c r="H21" s="32">
        <v>971.25</v>
      </c>
      <c r="I21" s="32">
        <v>971.25</v>
      </c>
      <c r="J21" s="32">
        <v>2027.17</v>
      </c>
      <c r="K21" s="32">
        <v>971.25</v>
      </c>
      <c r="L21" s="32">
        <v>971.25</v>
      </c>
      <c r="M21" s="32">
        <v>971.25</v>
      </c>
      <c r="N21" s="32">
        <v>971.25</v>
      </c>
      <c r="O21" s="32">
        <v>971.25</v>
      </c>
      <c r="P21" s="6">
        <v>971.25</v>
      </c>
      <c r="Q21" s="35"/>
      <c r="R21" s="39">
        <f>SUM(E21:Q21)</f>
        <v>12710.92</v>
      </c>
      <c r="T21" t="s">
        <v>47</v>
      </c>
      <c r="U21" s="9"/>
    </row>
    <row r="22" spans="3:21" ht="15" thickBot="1">
      <c r="C22" s="28"/>
      <c r="D22" s="46" t="s">
        <v>50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35"/>
      <c r="R22" s="43">
        <f t="shared" si="1"/>
        <v>0</v>
      </c>
      <c r="T22" s="13"/>
      <c r="U22" s="9"/>
    </row>
    <row r="23" spans="3:21" ht="15" thickBot="1">
      <c r="C23" s="28"/>
      <c r="D23" s="19" t="s">
        <v>3</v>
      </c>
      <c r="E23" s="20">
        <f>SUM(E20,E22)</f>
        <v>1134.06</v>
      </c>
      <c r="F23" s="20">
        <f aca="true" t="shared" si="4" ref="F23:Q23">SUM(F20,F22)</f>
        <v>1134.06</v>
      </c>
      <c r="G23" s="20">
        <f t="shared" si="4"/>
        <v>1134.06</v>
      </c>
      <c r="H23" s="20">
        <f t="shared" si="4"/>
        <v>1134.06</v>
      </c>
      <c r="I23" s="20">
        <f t="shared" si="4"/>
        <v>1134.06</v>
      </c>
      <c r="J23" s="20">
        <f t="shared" si="4"/>
        <v>1134.06</v>
      </c>
      <c r="K23" s="20">
        <f t="shared" si="4"/>
        <v>1134.06</v>
      </c>
      <c r="L23" s="20">
        <f t="shared" si="4"/>
        <v>1134.06</v>
      </c>
      <c r="M23" s="20">
        <f t="shared" si="4"/>
        <v>1134.06</v>
      </c>
      <c r="N23" s="20">
        <f t="shared" si="4"/>
        <v>1134.06</v>
      </c>
      <c r="O23" s="20">
        <f t="shared" si="4"/>
        <v>1134.06</v>
      </c>
      <c r="P23" s="20">
        <f t="shared" si="4"/>
        <v>1134.06</v>
      </c>
      <c r="Q23" s="20">
        <f t="shared" si="4"/>
        <v>0</v>
      </c>
      <c r="R23" s="42">
        <f>SUM(E23:Q23)</f>
        <v>13608.719999999996</v>
      </c>
      <c r="T23" s="13"/>
      <c r="U23" s="9"/>
    </row>
    <row r="24" spans="3:21" ht="90.75" customHeight="1" thickBot="1">
      <c r="C24" s="5" t="s">
        <v>38</v>
      </c>
      <c r="T24" s="13"/>
      <c r="U24" s="9"/>
    </row>
    <row r="25" spans="3:21" ht="14.25">
      <c r="C25" s="22" t="s">
        <v>6</v>
      </c>
      <c r="D25" s="49" t="s">
        <v>2</v>
      </c>
      <c r="E25" s="47">
        <v>1075</v>
      </c>
      <c r="F25" s="55">
        <v>1325</v>
      </c>
      <c r="G25" s="47">
        <v>1650</v>
      </c>
      <c r="H25" s="55">
        <v>1180</v>
      </c>
      <c r="I25" s="47">
        <v>1575</v>
      </c>
      <c r="J25" s="55">
        <v>1400</v>
      </c>
      <c r="K25" s="47">
        <v>1325</v>
      </c>
      <c r="L25" s="55">
        <v>1000</v>
      </c>
      <c r="M25" s="70">
        <v>825</v>
      </c>
      <c r="N25" s="55">
        <v>1325</v>
      </c>
      <c r="O25" s="47">
        <v>1430</v>
      </c>
      <c r="P25" s="55">
        <v>930</v>
      </c>
      <c r="Q25" s="47"/>
      <c r="R25" s="63">
        <f aca="true" t="shared" si="5" ref="R25:R32">SUM(E25:Q25)</f>
        <v>15040</v>
      </c>
      <c r="T25" s="13" t="s">
        <v>49</v>
      </c>
      <c r="U25" s="9"/>
    </row>
    <row r="26" spans="3:21" ht="14.25">
      <c r="C26" s="1" t="s">
        <v>8</v>
      </c>
      <c r="D26" s="44" t="s">
        <v>44</v>
      </c>
      <c r="E26" s="52">
        <v>975</v>
      </c>
      <c r="F26" s="56">
        <v>1025</v>
      </c>
      <c r="G26" s="60">
        <v>1025</v>
      </c>
      <c r="H26" s="56">
        <v>1025</v>
      </c>
      <c r="I26" s="52">
        <v>1025</v>
      </c>
      <c r="J26" s="56">
        <v>1025</v>
      </c>
      <c r="K26" s="52">
        <v>1025</v>
      </c>
      <c r="L26" s="56">
        <v>900</v>
      </c>
      <c r="M26" s="71">
        <v>725</v>
      </c>
      <c r="N26" s="56">
        <v>1025</v>
      </c>
      <c r="O26" s="52">
        <v>1060.32</v>
      </c>
      <c r="P26" s="56">
        <v>930</v>
      </c>
      <c r="Q26" s="52">
        <v>3122.71</v>
      </c>
      <c r="R26" s="64">
        <f t="shared" si="5"/>
        <v>14888.029999999999</v>
      </c>
      <c r="T26" s="13" t="s">
        <v>48</v>
      </c>
      <c r="U26" s="9"/>
    </row>
    <row r="27" spans="3:21" ht="14.25">
      <c r="C27" s="21"/>
      <c r="D27" s="45" t="s">
        <v>52</v>
      </c>
      <c r="E27" s="53">
        <v>770.25</v>
      </c>
      <c r="F27" s="57">
        <v>809.75</v>
      </c>
      <c r="G27" s="61">
        <v>809.75</v>
      </c>
      <c r="H27" s="57">
        <v>809.75</v>
      </c>
      <c r="I27" s="53">
        <v>809.75</v>
      </c>
      <c r="J27" s="57">
        <v>809.75</v>
      </c>
      <c r="K27" s="53">
        <v>809.75</v>
      </c>
      <c r="L27" s="57">
        <v>711</v>
      </c>
      <c r="M27" s="53">
        <v>572.75</v>
      </c>
      <c r="N27" s="57">
        <v>809.75</v>
      </c>
      <c r="O27" s="53">
        <v>809.75</v>
      </c>
      <c r="P27" s="57">
        <v>762.6</v>
      </c>
      <c r="Q27" s="53">
        <v>2466.94</v>
      </c>
      <c r="R27" s="65">
        <f t="shared" si="5"/>
        <v>11761.54</v>
      </c>
      <c r="T27" s="13" t="s">
        <v>48</v>
      </c>
      <c r="U27" s="9"/>
    </row>
    <row r="28" spans="3:21" ht="15" thickBot="1">
      <c r="C28" s="1" t="s">
        <v>46</v>
      </c>
      <c r="D28" s="46" t="s">
        <v>50</v>
      </c>
      <c r="E28" s="54">
        <v>20.96</v>
      </c>
      <c r="F28" s="58">
        <v>19.17</v>
      </c>
      <c r="G28" s="62">
        <v>19.58</v>
      </c>
      <c r="H28" s="58">
        <v>7.22</v>
      </c>
      <c r="I28" s="54">
        <v>13.1483</v>
      </c>
      <c r="J28" s="58">
        <v>12.1335</v>
      </c>
      <c r="K28" s="54">
        <v>11.3576</v>
      </c>
      <c r="L28" s="58">
        <f>6.5*1.21</f>
        <v>7.865</v>
      </c>
      <c r="M28" s="54">
        <f>+L28</f>
        <v>7.865</v>
      </c>
      <c r="N28" s="58">
        <f>+M28</f>
        <v>7.865</v>
      </c>
      <c r="O28" s="54">
        <f>+N28</f>
        <v>7.865</v>
      </c>
      <c r="P28" s="58">
        <f>+O28</f>
        <v>7.865</v>
      </c>
      <c r="Q28" s="54"/>
      <c r="R28" s="64">
        <f t="shared" si="5"/>
        <v>142.89440000000002</v>
      </c>
      <c r="T28" s="13"/>
      <c r="U28" s="9"/>
    </row>
    <row r="29" spans="3:21" ht="15" thickBot="1">
      <c r="C29" s="2"/>
      <c r="D29" s="50" t="s">
        <v>3</v>
      </c>
      <c r="E29" s="15">
        <f>SUM(E28,E26)</f>
        <v>995.96</v>
      </c>
      <c r="F29" s="59">
        <f aca="true" t="shared" si="6" ref="F29:Q29">SUM(F28,F26)</f>
        <v>1044.17</v>
      </c>
      <c r="G29" s="15">
        <f t="shared" si="6"/>
        <v>1044.58</v>
      </c>
      <c r="H29" s="59">
        <f t="shared" si="6"/>
        <v>1032.22</v>
      </c>
      <c r="I29" s="15">
        <f t="shared" si="6"/>
        <v>1038.1483</v>
      </c>
      <c r="J29" s="59">
        <f t="shared" si="6"/>
        <v>1037.1335</v>
      </c>
      <c r="K29" s="15">
        <f t="shared" si="6"/>
        <v>1036.3576</v>
      </c>
      <c r="L29" s="59">
        <f t="shared" si="6"/>
        <v>907.865</v>
      </c>
      <c r="M29" s="15">
        <f t="shared" si="6"/>
        <v>732.865</v>
      </c>
      <c r="N29" s="59">
        <f t="shared" si="6"/>
        <v>1032.865</v>
      </c>
      <c r="O29" s="15">
        <f t="shared" si="6"/>
        <v>1068.185</v>
      </c>
      <c r="P29" s="59">
        <f t="shared" si="6"/>
        <v>937.865</v>
      </c>
      <c r="Q29" s="15">
        <f t="shared" si="6"/>
        <v>3122.71</v>
      </c>
      <c r="R29" s="66">
        <f t="shared" si="5"/>
        <v>15030.9244</v>
      </c>
      <c r="T29" s="13"/>
      <c r="U29" s="9"/>
    </row>
    <row r="30" spans="2:21" s="11" customFormat="1" ht="15" thickBot="1">
      <c r="B30" s="10"/>
      <c r="C30" s="21" t="s">
        <v>13</v>
      </c>
      <c r="D30" s="45" t="s">
        <v>2</v>
      </c>
      <c r="E30" s="47">
        <v>1285</v>
      </c>
      <c r="F30" s="55">
        <v>1640</v>
      </c>
      <c r="G30" s="47">
        <v>1755</v>
      </c>
      <c r="H30" s="55">
        <v>1285</v>
      </c>
      <c r="I30" s="47">
        <v>1680</v>
      </c>
      <c r="J30" s="55">
        <v>1505</v>
      </c>
      <c r="K30" s="47">
        <v>1430</v>
      </c>
      <c r="L30" s="55">
        <v>1210</v>
      </c>
      <c r="M30" s="47">
        <v>825</v>
      </c>
      <c r="N30" s="55">
        <v>1325</v>
      </c>
      <c r="O30" s="47">
        <v>1325</v>
      </c>
      <c r="P30" s="55">
        <v>930</v>
      </c>
      <c r="Q30" s="47"/>
      <c r="R30" s="67">
        <f t="shared" si="5"/>
        <v>16195</v>
      </c>
      <c r="T30" s="13"/>
      <c r="U30" s="12"/>
    </row>
    <row r="31" spans="3:21" ht="15" thickBot="1" thickTop="1">
      <c r="C31" s="1" t="s">
        <v>8</v>
      </c>
      <c r="D31" s="44" t="s">
        <v>44</v>
      </c>
      <c r="E31" s="52">
        <v>1125</v>
      </c>
      <c r="F31" s="56">
        <v>1125</v>
      </c>
      <c r="G31" s="60">
        <v>1125</v>
      </c>
      <c r="H31" s="56">
        <v>1125</v>
      </c>
      <c r="I31" s="52">
        <v>1125</v>
      </c>
      <c r="J31" s="56">
        <v>1125</v>
      </c>
      <c r="K31" s="52">
        <v>1125</v>
      </c>
      <c r="L31" s="56">
        <v>1125</v>
      </c>
      <c r="M31" s="52">
        <v>825</v>
      </c>
      <c r="N31" s="56">
        <v>1125</v>
      </c>
      <c r="O31" s="52">
        <v>1125</v>
      </c>
      <c r="P31" s="56">
        <v>930</v>
      </c>
      <c r="Q31" s="52">
        <v>4787.24</v>
      </c>
      <c r="R31" s="67">
        <f t="shared" si="5"/>
        <v>17792.239999999998</v>
      </c>
      <c r="T31" s="13"/>
      <c r="U31" s="9"/>
    </row>
    <row r="32" spans="3:21" ht="15" thickBot="1" thickTop="1">
      <c r="C32" s="21"/>
      <c r="D32" s="45" t="s">
        <v>53</v>
      </c>
      <c r="E32" s="53">
        <v>1012.5</v>
      </c>
      <c r="F32" s="57">
        <v>1012.5</v>
      </c>
      <c r="G32" s="61">
        <v>1012.5</v>
      </c>
      <c r="H32" s="57">
        <v>1012.5</v>
      </c>
      <c r="I32" s="53">
        <v>1012.5</v>
      </c>
      <c r="J32" s="57">
        <v>1012.5</v>
      </c>
      <c r="K32" s="53">
        <v>1012.5</v>
      </c>
      <c r="L32" s="57">
        <v>1012.5</v>
      </c>
      <c r="M32" s="53">
        <v>742.5</v>
      </c>
      <c r="N32" s="57">
        <v>1012.5</v>
      </c>
      <c r="O32" s="53">
        <v>1012.5</v>
      </c>
      <c r="P32" s="57">
        <v>837</v>
      </c>
      <c r="Q32" s="53">
        <v>4308.52</v>
      </c>
      <c r="R32" s="68">
        <f t="shared" si="5"/>
        <v>16013.02</v>
      </c>
      <c r="T32" s="13"/>
      <c r="U32" s="9"/>
    </row>
    <row r="33" spans="3:21" ht="15" thickBot="1" thickTop="1">
      <c r="C33" s="1" t="s">
        <v>46</v>
      </c>
      <c r="D33" s="46" t="s">
        <v>50</v>
      </c>
      <c r="E33" s="52">
        <v>12.87</v>
      </c>
      <c r="F33" s="56">
        <v>12.83</v>
      </c>
      <c r="G33" s="60">
        <v>12.9</v>
      </c>
      <c r="H33" s="56">
        <v>5.17</v>
      </c>
      <c r="I33" s="52">
        <v>10.8549</v>
      </c>
      <c r="J33" s="56">
        <v>10.7794</v>
      </c>
      <c r="K33" s="52">
        <v>10.7676</v>
      </c>
      <c r="L33" s="56">
        <f>6.5*1.21</f>
        <v>7.865</v>
      </c>
      <c r="M33" s="52">
        <f>+L33</f>
        <v>7.865</v>
      </c>
      <c r="N33" s="56">
        <f>+M33</f>
        <v>7.865</v>
      </c>
      <c r="O33" s="52">
        <f>+N33</f>
        <v>7.865</v>
      </c>
      <c r="P33" s="56">
        <f>+O33</f>
        <v>7.865</v>
      </c>
      <c r="Q33" s="52"/>
      <c r="R33" s="69">
        <f aca="true" t="shared" si="7" ref="R33:R68">SUM(E33:Q33)</f>
        <v>115.49689999999998</v>
      </c>
      <c r="T33" s="13"/>
      <c r="U33" s="9"/>
    </row>
    <row r="34" spans="3:21" ht="15" thickBot="1">
      <c r="C34" s="2"/>
      <c r="D34" s="50" t="s">
        <v>3</v>
      </c>
      <c r="E34" s="15">
        <f>SUM(E31,E33)</f>
        <v>1137.87</v>
      </c>
      <c r="F34" s="59">
        <f aca="true" t="shared" si="8" ref="F34:Q34">SUM(F31,F33)</f>
        <v>1137.83</v>
      </c>
      <c r="G34" s="15">
        <f t="shared" si="8"/>
        <v>1137.9</v>
      </c>
      <c r="H34" s="59">
        <f t="shared" si="8"/>
        <v>1130.17</v>
      </c>
      <c r="I34" s="15">
        <f t="shared" si="8"/>
        <v>1135.8549</v>
      </c>
      <c r="J34" s="59">
        <f t="shared" si="8"/>
        <v>1135.7794</v>
      </c>
      <c r="K34" s="15">
        <f t="shared" si="8"/>
        <v>1135.7676</v>
      </c>
      <c r="L34" s="59">
        <f t="shared" si="8"/>
        <v>1132.865</v>
      </c>
      <c r="M34" s="15">
        <f t="shared" si="8"/>
        <v>832.865</v>
      </c>
      <c r="N34" s="59">
        <f t="shared" si="8"/>
        <v>1132.865</v>
      </c>
      <c r="O34" s="15">
        <f t="shared" si="8"/>
        <v>1132.865</v>
      </c>
      <c r="P34" s="59">
        <f t="shared" si="8"/>
        <v>937.865</v>
      </c>
      <c r="Q34" s="15">
        <f t="shared" si="8"/>
        <v>4787.24</v>
      </c>
      <c r="R34" s="51">
        <f>SUM(E34:Q34)</f>
        <v>17907.7369</v>
      </c>
      <c r="T34" s="13"/>
      <c r="U34" s="9"/>
    </row>
    <row r="35" spans="3:21" ht="15" thickBot="1">
      <c r="C35" s="22" t="s">
        <v>14</v>
      </c>
      <c r="D35" s="45" t="s">
        <v>2</v>
      </c>
      <c r="E35" s="47">
        <v>1075</v>
      </c>
      <c r="F35" s="55">
        <v>1325</v>
      </c>
      <c r="G35" s="47">
        <v>1650</v>
      </c>
      <c r="H35" s="55">
        <v>1075</v>
      </c>
      <c r="I35" s="47">
        <v>1575</v>
      </c>
      <c r="J35" s="55">
        <v>1400</v>
      </c>
      <c r="K35" s="47">
        <v>1325</v>
      </c>
      <c r="L35" s="55">
        <v>1105</v>
      </c>
      <c r="M35" s="47">
        <v>825</v>
      </c>
      <c r="N35" s="55">
        <v>1325</v>
      </c>
      <c r="O35" s="47">
        <v>1325</v>
      </c>
      <c r="P35" s="55">
        <v>825</v>
      </c>
      <c r="Q35" s="47"/>
      <c r="R35" s="67">
        <f t="shared" si="7"/>
        <v>14830</v>
      </c>
      <c r="T35" s="13"/>
      <c r="U35" s="9"/>
    </row>
    <row r="36" spans="3:21" ht="15" thickBot="1" thickTop="1">
      <c r="C36" s="1" t="s">
        <v>7</v>
      </c>
      <c r="D36" s="44" t="s">
        <v>44</v>
      </c>
      <c r="E36" s="52">
        <v>1075</v>
      </c>
      <c r="F36" s="56">
        <v>1125</v>
      </c>
      <c r="G36" s="60">
        <v>1125</v>
      </c>
      <c r="H36" s="56">
        <v>1075</v>
      </c>
      <c r="I36" s="52">
        <v>1125</v>
      </c>
      <c r="J36" s="56">
        <v>1125</v>
      </c>
      <c r="K36" s="52">
        <v>1125</v>
      </c>
      <c r="L36" s="56">
        <v>1105</v>
      </c>
      <c r="M36" s="52">
        <v>825</v>
      </c>
      <c r="N36" s="56">
        <v>1125</v>
      </c>
      <c r="O36" s="52">
        <v>1125</v>
      </c>
      <c r="P36" s="56">
        <v>825</v>
      </c>
      <c r="Q36" s="52">
        <v>2838.25</v>
      </c>
      <c r="R36" s="67">
        <f>SUM(E36:Q36)</f>
        <v>15618.25</v>
      </c>
      <c r="T36" s="13"/>
      <c r="U36" s="9"/>
    </row>
    <row r="37" spans="3:21" ht="15" thickBot="1" thickTop="1">
      <c r="C37" s="21"/>
      <c r="D37" s="45" t="s">
        <v>54</v>
      </c>
      <c r="E37" s="53">
        <v>698.75</v>
      </c>
      <c r="F37" s="57">
        <v>731.25</v>
      </c>
      <c r="G37" s="61">
        <v>675</v>
      </c>
      <c r="H37" s="57">
        <v>645</v>
      </c>
      <c r="I37" s="53">
        <v>675</v>
      </c>
      <c r="J37" s="57">
        <v>675</v>
      </c>
      <c r="K37" s="53">
        <v>675</v>
      </c>
      <c r="L37" s="57">
        <v>663</v>
      </c>
      <c r="M37" s="53">
        <v>495</v>
      </c>
      <c r="N37" s="57">
        <v>675</v>
      </c>
      <c r="O37" s="53">
        <v>675</v>
      </c>
      <c r="P37" s="57">
        <v>495</v>
      </c>
      <c r="Q37" s="53">
        <v>1702.95</v>
      </c>
      <c r="R37" s="68">
        <f>SUM(E37:Q37)</f>
        <v>9480.95</v>
      </c>
      <c r="T37" s="13"/>
      <c r="U37" s="9"/>
    </row>
    <row r="38" spans="3:21" ht="15" thickBot="1" thickTop="1">
      <c r="C38" s="1" t="s">
        <v>46</v>
      </c>
      <c r="D38" s="46" t="s">
        <v>50</v>
      </c>
      <c r="E38" s="52">
        <v>12.5</v>
      </c>
      <c r="F38" s="56">
        <v>12.5</v>
      </c>
      <c r="G38" s="60">
        <v>12.5</v>
      </c>
      <c r="H38" s="56">
        <v>5</v>
      </c>
      <c r="I38" s="52">
        <v>10.75</v>
      </c>
      <c r="J38" s="56">
        <v>10.78</v>
      </c>
      <c r="K38" s="52">
        <v>10.75</v>
      </c>
      <c r="L38" s="56">
        <f>6.5*1.21</f>
        <v>7.865</v>
      </c>
      <c r="M38" s="52">
        <f>+L38</f>
        <v>7.865</v>
      </c>
      <c r="N38" s="52">
        <f>+M38</f>
        <v>7.865</v>
      </c>
      <c r="O38" s="52">
        <f>+N38</f>
        <v>7.865</v>
      </c>
      <c r="P38" s="52">
        <f>+O38</f>
        <v>7.865</v>
      </c>
      <c r="Q38" s="52"/>
      <c r="R38" s="69">
        <f t="shared" si="7"/>
        <v>114.10499999999998</v>
      </c>
      <c r="T38" s="13"/>
      <c r="U38" s="9"/>
    </row>
    <row r="39" spans="3:21" ht="15" thickBot="1">
      <c r="C39" s="48" t="s">
        <v>46</v>
      </c>
      <c r="D39" s="50" t="s">
        <v>3</v>
      </c>
      <c r="E39" s="15">
        <f>SUM(E36,E38)</f>
        <v>1087.5</v>
      </c>
      <c r="F39" s="59">
        <f aca="true" t="shared" si="9" ref="F39:Q39">SUM(F36,F38)</f>
        <v>1137.5</v>
      </c>
      <c r="G39" s="15">
        <f t="shared" si="9"/>
        <v>1137.5</v>
      </c>
      <c r="H39" s="59">
        <f t="shared" si="9"/>
        <v>1080</v>
      </c>
      <c r="I39" s="15">
        <f t="shared" si="9"/>
        <v>1135.75</v>
      </c>
      <c r="J39" s="59">
        <f t="shared" si="9"/>
        <v>1135.78</v>
      </c>
      <c r="K39" s="15">
        <f t="shared" si="9"/>
        <v>1135.75</v>
      </c>
      <c r="L39" s="59">
        <f t="shared" si="9"/>
        <v>1112.865</v>
      </c>
      <c r="M39" s="15">
        <f t="shared" si="9"/>
        <v>832.865</v>
      </c>
      <c r="N39" s="59">
        <f t="shared" si="9"/>
        <v>1132.865</v>
      </c>
      <c r="O39" s="15">
        <f t="shared" si="9"/>
        <v>1132.865</v>
      </c>
      <c r="P39" s="59">
        <f t="shared" si="9"/>
        <v>832.865</v>
      </c>
      <c r="Q39" s="15">
        <f t="shared" si="9"/>
        <v>2838.25</v>
      </c>
      <c r="R39" s="51">
        <f t="shared" si="7"/>
        <v>15732.355</v>
      </c>
      <c r="T39" s="13"/>
      <c r="U39" s="9"/>
    </row>
    <row r="40" spans="3:21" ht="15" thickBot="1">
      <c r="C40" s="21" t="s">
        <v>22</v>
      </c>
      <c r="D40" s="45" t="s">
        <v>2</v>
      </c>
      <c r="E40" s="47">
        <v>325</v>
      </c>
      <c r="F40" s="55">
        <v>325</v>
      </c>
      <c r="G40" s="47">
        <v>325</v>
      </c>
      <c r="H40" s="55">
        <v>650</v>
      </c>
      <c r="I40" s="47">
        <v>325</v>
      </c>
      <c r="J40" s="55">
        <v>325</v>
      </c>
      <c r="K40" s="47">
        <v>325</v>
      </c>
      <c r="L40" s="55">
        <v>0</v>
      </c>
      <c r="M40" s="47">
        <v>325</v>
      </c>
      <c r="N40" s="55">
        <v>325</v>
      </c>
      <c r="O40" s="47">
        <v>325</v>
      </c>
      <c r="P40" s="55">
        <v>325</v>
      </c>
      <c r="Q40" s="47"/>
      <c r="R40" s="67">
        <f t="shared" si="7"/>
        <v>3900</v>
      </c>
      <c r="T40" s="13"/>
      <c r="U40" s="9"/>
    </row>
    <row r="41" spans="3:21" ht="15" thickBot="1" thickTop="1">
      <c r="C41" s="1" t="s">
        <v>9</v>
      </c>
      <c r="D41" s="44" t="s">
        <v>44</v>
      </c>
      <c r="E41" s="52">
        <v>325</v>
      </c>
      <c r="F41" s="56">
        <v>325</v>
      </c>
      <c r="G41" s="60">
        <v>325</v>
      </c>
      <c r="H41" s="56">
        <v>609.18</v>
      </c>
      <c r="I41" s="52">
        <v>325</v>
      </c>
      <c r="J41" s="56">
        <v>325</v>
      </c>
      <c r="K41" s="52">
        <v>325</v>
      </c>
      <c r="L41" s="56">
        <v>0</v>
      </c>
      <c r="M41" s="52">
        <v>325</v>
      </c>
      <c r="N41" s="56">
        <v>325</v>
      </c>
      <c r="O41" s="52">
        <v>325</v>
      </c>
      <c r="P41" s="56">
        <v>325</v>
      </c>
      <c r="Q41" s="52">
        <v>40.82</v>
      </c>
      <c r="R41" s="67">
        <f>SUM(E41:Q41)</f>
        <v>3900</v>
      </c>
      <c r="T41" s="13"/>
      <c r="U41" s="9"/>
    </row>
    <row r="42" spans="3:21" ht="15" thickBot="1" thickTop="1">
      <c r="C42" s="21"/>
      <c r="D42" s="45" t="s">
        <v>55</v>
      </c>
      <c r="E42" s="53">
        <v>260</v>
      </c>
      <c r="F42" s="57">
        <v>260</v>
      </c>
      <c r="G42" s="61">
        <v>260</v>
      </c>
      <c r="H42" s="57">
        <v>487.34</v>
      </c>
      <c r="I42" s="53">
        <v>260</v>
      </c>
      <c r="J42" s="57">
        <v>260</v>
      </c>
      <c r="K42" s="53">
        <v>260</v>
      </c>
      <c r="L42" s="57">
        <v>0</v>
      </c>
      <c r="M42" s="53">
        <v>260</v>
      </c>
      <c r="N42" s="57">
        <v>260</v>
      </c>
      <c r="O42" s="53">
        <v>260</v>
      </c>
      <c r="P42" s="57">
        <v>260</v>
      </c>
      <c r="Q42" s="53">
        <v>32.66</v>
      </c>
      <c r="R42" s="68">
        <f>SUM(E42:Q42)</f>
        <v>3120</v>
      </c>
      <c r="T42" s="13"/>
      <c r="U42" s="9"/>
    </row>
    <row r="43" spans="3:21" ht="15" thickBot="1" thickTop="1">
      <c r="C43" s="1" t="s">
        <v>46</v>
      </c>
      <c r="D43" s="46" t="s">
        <v>50</v>
      </c>
      <c r="E43" s="52">
        <v>12.5</v>
      </c>
      <c r="F43" s="56">
        <v>12.5</v>
      </c>
      <c r="G43" s="60">
        <v>12.5</v>
      </c>
      <c r="H43" s="56">
        <v>5.41</v>
      </c>
      <c r="I43" s="52">
        <v>10.75</v>
      </c>
      <c r="J43" s="56">
        <v>10.75</v>
      </c>
      <c r="K43" s="52">
        <v>10.75</v>
      </c>
      <c r="L43" s="56">
        <f>6.5*1.21</f>
        <v>7.865</v>
      </c>
      <c r="M43" s="52">
        <f>+L43</f>
        <v>7.865</v>
      </c>
      <c r="N43" s="52">
        <f>+M43</f>
        <v>7.865</v>
      </c>
      <c r="O43" s="52">
        <f>+N43</f>
        <v>7.865</v>
      </c>
      <c r="P43" s="52">
        <f>+O43</f>
        <v>7.865</v>
      </c>
      <c r="Q43" s="52"/>
      <c r="R43" s="69">
        <f t="shared" si="7"/>
        <v>114.48499999999997</v>
      </c>
      <c r="T43" s="13"/>
      <c r="U43" s="9"/>
    </row>
    <row r="44" spans="3:21" ht="15" thickBot="1">
      <c r="C44" s="2"/>
      <c r="D44" s="50" t="s">
        <v>3</v>
      </c>
      <c r="E44" s="15">
        <f>SUM(E41,E43)</f>
        <v>337.5</v>
      </c>
      <c r="F44" s="59">
        <f aca="true" t="shared" si="10" ref="F44:Q44">SUM(F41,F43)</f>
        <v>337.5</v>
      </c>
      <c r="G44" s="15">
        <f t="shared" si="10"/>
        <v>337.5</v>
      </c>
      <c r="H44" s="59">
        <f t="shared" si="10"/>
        <v>614.5899999999999</v>
      </c>
      <c r="I44" s="15">
        <f t="shared" si="10"/>
        <v>335.75</v>
      </c>
      <c r="J44" s="59">
        <f t="shared" si="10"/>
        <v>335.75</v>
      </c>
      <c r="K44" s="15">
        <f t="shared" si="10"/>
        <v>335.75</v>
      </c>
      <c r="L44" s="59">
        <f t="shared" si="10"/>
        <v>7.865</v>
      </c>
      <c r="M44" s="15">
        <f t="shared" si="10"/>
        <v>332.865</v>
      </c>
      <c r="N44" s="59">
        <f t="shared" si="10"/>
        <v>332.865</v>
      </c>
      <c r="O44" s="15">
        <f t="shared" si="10"/>
        <v>332.865</v>
      </c>
      <c r="P44" s="59">
        <v>6.5</v>
      </c>
      <c r="Q44" s="15">
        <f t="shared" si="10"/>
        <v>40.82</v>
      </c>
      <c r="R44" s="51">
        <f t="shared" si="7"/>
        <v>3688.1199999999994</v>
      </c>
      <c r="T44" s="13"/>
      <c r="U44" s="9"/>
    </row>
    <row r="45" spans="3:21" ht="15" thickBot="1">
      <c r="C45" s="22" t="s">
        <v>17</v>
      </c>
      <c r="D45" s="45" t="s">
        <v>2</v>
      </c>
      <c r="E45" s="47">
        <v>430</v>
      </c>
      <c r="F45" s="55">
        <v>430</v>
      </c>
      <c r="G45" s="47">
        <v>755</v>
      </c>
      <c r="H45" s="55">
        <v>430</v>
      </c>
      <c r="I45" s="47">
        <v>430</v>
      </c>
      <c r="J45" s="55">
        <v>755</v>
      </c>
      <c r="K45" s="47">
        <v>430</v>
      </c>
      <c r="L45" s="55">
        <v>210</v>
      </c>
      <c r="M45" s="47">
        <v>325</v>
      </c>
      <c r="N45" s="55">
        <v>325</v>
      </c>
      <c r="O45" s="47">
        <v>325</v>
      </c>
      <c r="P45" s="55">
        <v>430</v>
      </c>
      <c r="Q45" s="47"/>
      <c r="R45" s="67">
        <f t="shared" si="7"/>
        <v>5275</v>
      </c>
      <c r="T45" s="13"/>
      <c r="U45" s="9"/>
    </row>
    <row r="46" spans="3:21" ht="15" thickBot="1" thickTop="1">
      <c r="C46" s="1" t="s">
        <v>10</v>
      </c>
      <c r="D46" s="44" t="s">
        <v>44</v>
      </c>
      <c r="E46" s="52">
        <v>430</v>
      </c>
      <c r="F46" s="56">
        <v>430</v>
      </c>
      <c r="G46" s="60">
        <v>456.89</v>
      </c>
      <c r="H46" s="56">
        <v>430</v>
      </c>
      <c r="I46" s="52">
        <v>430</v>
      </c>
      <c r="J46" s="56">
        <v>456.89</v>
      </c>
      <c r="K46" s="52">
        <v>430</v>
      </c>
      <c r="L46" s="56">
        <v>210</v>
      </c>
      <c r="M46" s="52">
        <v>325</v>
      </c>
      <c r="N46" s="56">
        <v>325</v>
      </c>
      <c r="O46" s="52">
        <v>325</v>
      </c>
      <c r="P46" s="56">
        <v>430</v>
      </c>
      <c r="Q46" s="52">
        <v>596.22</v>
      </c>
      <c r="R46" s="67">
        <f>SUM(E46:Q46)</f>
        <v>5275</v>
      </c>
      <c r="T46" s="13"/>
      <c r="U46" s="9"/>
    </row>
    <row r="47" spans="3:21" ht="15" thickBot="1" thickTop="1">
      <c r="C47" s="21"/>
      <c r="D47" s="45" t="s">
        <v>56</v>
      </c>
      <c r="E47" s="53">
        <v>365.5</v>
      </c>
      <c r="F47" s="57">
        <v>388.36</v>
      </c>
      <c r="G47" s="61">
        <v>365.5</v>
      </c>
      <c r="H47" s="57">
        <v>365.5</v>
      </c>
      <c r="I47" s="53">
        <v>365.5</v>
      </c>
      <c r="J47" s="57">
        <v>388.36</v>
      </c>
      <c r="K47" s="53">
        <v>365.5</v>
      </c>
      <c r="L47" s="57">
        <v>178.5</v>
      </c>
      <c r="M47" s="53">
        <v>276.25</v>
      </c>
      <c r="N47" s="57">
        <v>276.25</v>
      </c>
      <c r="O47" s="53">
        <v>276.25</v>
      </c>
      <c r="P47" s="57">
        <v>365.5</v>
      </c>
      <c r="Q47" s="53">
        <v>506.79</v>
      </c>
      <c r="R47" s="68">
        <f>SUM(E47:Q47)</f>
        <v>4483.76</v>
      </c>
      <c r="T47" s="13"/>
      <c r="U47" s="9"/>
    </row>
    <row r="48" spans="3:21" ht="15" thickBot="1" thickTop="1">
      <c r="C48" s="1" t="s">
        <v>46</v>
      </c>
      <c r="D48" s="46" t="s">
        <v>50</v>
      </c>
      <c r="E48" s="52">
        <v>6.65</v>
      </c>
      <c r="F48" s="56">
        <v>6.65</v>
      </c>
      <c r="G48" s="60">
        <v>6.65</v>
      </c>
      <c r="H48" s="56">
        <v>2.66</v>
      </c>
      <c r="I48" s="52">
        <v>10.75</v>
      </c>
      <c r="J48" s="56">
        <v>10.75</v>
      </c>
      <c r="K48" s="52">
        <v>10.75</v>
      </c>
      <c r="L48" s="56">
        <f>6.5*1.21</f>
        <v>7.865</v>
      </c>
      <c r="M48" s="52">
        <f>+L48</f>
        <v>7.865</v>
      </c>
      <c r="N48" s="52">
        <f>+M48</f>
        <v>7.865</v>
      </c>
      <c r="O48" s="52">
        <f>+N48</f>
        <v>7.865</v>
      </c>
      <c r="P48" s="52">
        <f>+O48</f>
        <v>7.865</v>
      </c>
      <c r="Q48" s="52"/>
      <c r="R48" s="69">
        <f t="shared" si="7"/>
        <v>94.18499999999999</v>
      </c>
      <c r="T48" s="13"/>
      <c r="U48" s="9"/>
    </row>
    <row r="49" spans="3:21" ht="15" thickBot="1">
      <c r="C49" s="3"/>
      <c r="D49" s="50" t="s">
        <v>3</v>
      </c>
      <c r="E49" s="15">
        <f>SUM(E46,E48)</f>
        <v>436.65</v>
      </c>
      <c r="F49" s="59">
        <f aca="true" t="shared" si="11" ref="F49:Q49">SUM(F46,F48)</f>
        <v>436.65</v>
      </c>
      <c r="G49" s="15">
        <f t="shared" si="11"/>
        <v>463.53999999999996</v>
      </c>
      <c r="H49" s="59">
        <f t="shared" si="11"/>
        <v>432.66</v>
      </c>
      <c r="I49" s="15">
        <f t="shared" si="11"/>
        <v>440.75</v>
      </c>
      <c r="J49" s="59">
        <f t="shared" si="11"/>
        <v>467.64</v>
      </c>
      <c r="K49" s="15">
        <f t="shared" si="11"/>
        <v>440.75</v>
      </c>
      <c r="L49" s="59">
        <f t="shared" si="11"/>
        <v>217.865</v>
      </c>
      <c r="M49" s="15">
        <f t="shared" si="11"/>
        <v>332.865</v>
      </c>
      <c r="N49" s="59">
        <f t="shared" si="11"/>
        <v>332.865</v>
      </c>
      <c r="O49" s="15">
        <f t="shared" si="11"/>
        <v>332.865</v>
      </c>
      <c r="P49" s="59">
        <f t="shared" si="11"/>
        <v>437.865</v>
      </c>
      <c r="Q49" s="15">
        <f t="shared" si="11"/>
        <v>596.22</v>
      </c>
      <c r="R49" s="51">
        <f t="shared" si="7"/>
        <v>5369.1849999999995</v>
      </c>
      <c r="T49" s="13"/>
      <c r="U49" s="9"/>
    </row>
    <row r="50" spans="3:21" ht="15" thickBot="1">
      <c r="C50" s="21" t="s">
        <v>18</v>
      </c>
      <c r="D50" s="45" t="s">
        <v>2</v>
      </c>
      <c r="E50" s="47">
        <v>430</v>
      </c>
      <c r="F50" s="55">
        <v>535</v>
      </c>
      <c r="G50" s="47">
        <v>650</v>
      </c>
      <c r="H50" s="55">
        <v>535</v>
      </c>
      <c r="I50" s="47">
        <v>325</v>
      </c>
      <c r="J50" s="55">
        <v>755</v>
      </c>
      <c r="K50" s="47">
        <v>325</v>
      </c>
      <c r="L50" s="55">
        <v>0</v>
      </c>
      <c r="M50" s="47">
        <v>325</v>
      </c>
      <c r="N50" s="55">
        <v>430</v>
      </c>
      <c r="O50" s="47">
        <v>430</v>
      </c>
      <c r="P50" s="55">
        <v>430</v>
      </c>
      <c r="Q50" s="47"/>
      <c r="R50" s="67">
        <f t="shared" si="7"/>
        <v>5170</v>
      </c>
      <c r="T50" s="13"/>
      <c r="U50" s="9"/>
    </row>
    <row r="51" spans="3:21" ht="15" thickBot="1" thickTop="1">
      <c r="C51" s="1" t="s">
        <v>10</v>
      </c>
      <c r="D51" s="44" t="s">
        <v>44</v>
      </c>
      <c r="E51" s="52">
        <v>430</v>
      </c>
      <c r="F51" s="56">
        <v>456.89</v>
      </c>
      <c r="G51" s="60">
        <v>456.89</v>
      </c>
      <c r="H51" s="56">
        <v>456.89</v>
      </c>
      <c r="I51" s="52">
        <v>325</v>
      </c>
      <c r="J51" s="56">
        <v>456.89</v>
      </c>
      <c r="K51" s="52">
        <v>325</v>
      </c>
      <c r="L51" s="56">
        <v>0</v>
      </c>
      <c r="M51" s="52">
        <v>325</v>
      </c>
      <c r="N51" s="56">
        <v>430</v>
      </c>
      <c r="O51" s="52">
        <v>430</v>
      </c>
      <c r="P51" s="56">
        <v>430</v>
      </c>
      <c r="Q51" s="52">
        <v>647.44</v>
      </c>
      <c r="R51" s="67">
        <f>SUM(E51:Q51)</f>
        <v>5170</v>
      </c>
      <c r="T51" s="13"/>
      <c r="U51" s="9"/>
    </row>
    <row r="52" spans="3:21" ht="15" thickBot="1" thickTop="1">
      <c r="C52" s="21"/>
      <c r="D52" s="45" t="s">
        <v>57</v>
      </c>
      <c r="E52" s="53">
        <v>421.04</v>
      </c>
      <c r="F52" s="57">
        <v>447.75</v>
      </c>
      <c r="G52" s="61">
        <v>447.75</v>
      </c>
      <c r="H52" s="57">
        <v>447.75</v>
      </c>
      <c r="I52" s="53">
        <v>318</v>
      </c>
      <c r="J52" s="57">
        <v>447.75</v>
      </c>
      <c r="K52" s="53">
        <v>318.5</v>
      </c>
      <c r="L52" s="57">
        <v>0</v>
      </c>
      <c r="M52" s="53">
        <v>318.5</v>
      </c>
      <c r="N52" s="57">
        <v>421.4</v>
      </c>
      <c r="O52" s="53">
        <v>421.4</v>
      </c>
      <c r="P52" s="57">
        <v>421.4</v>
      </c>
      <c r="Q52" s="53">
        <v>634.49</v>
      </c>
      <c r="R52" s="68">
        <f>SUM(E52:Q52)</f>
        <v>5065.73</v>
      </c>
      <c r="T52" s="13"/>
      <c r="U52" s="9"/>
    </row>
    <row r="53" spans="3:21" ht="15" thickBot="1" thickTop="1">
      <c r="C53" s="1" t="s">
        <v>46</v>
      </c>
      <c r="D53" s="46" t="s">
        <v>50</v>
      </c>
      <c r="E53" s="52">
        <v>6.65</v>
      </c>
      <c r="F53" s="56">
        <v>6.65</v>
      </c>
      <c r="G53" s="60">
        <v>6.65</v>
      </c>
      <c r="H53" s="56">
        <v>2.66</v>
      </c>
      <c r="I53" s="52">
        <v>10.75</v>
      </c>
      <c r="J53" s="56">
        <v>10.75</v>
      </c>
      <c r="K53" s="52">
        <v>10.75</v>
      </c>
      <c r="L53" s="56">
        <f>6.5*1.21</f>
        <v>7.865</v>
      </c>
      <c r="M53" s="52">
        <f>+L53</f>
        <v>7.865</v>
      </c>
      <c r="N53" s="52">
        <f>+M53</f>
        <v>7.865</v>
      </c>
      <c r="O53" s="52">
        <f>+N53</f>
        <v>7.865</v>
      </c>
      <c r="P53" s="52">
        <f>+O53</f>
        <v>7.865</v>
      </c>
      <c r="Q53" s="52"/>
      <c r="R53" s="69">
        <f>SUM(E53:Q53)</f>
        <v>94.18499999999999</v>
      </c>
      <c r="T53" s="13"/>
      <c r="U53" s="9"/>
    </row>
    <row r="54" spans="3:21" ht="15" thickBot="1">
      <c r="C54" s="8"/>
      <c r="D54" s="50" t="s">
        <v>3</v>
      </c>
      <c r="E54" s="15">
        <f>SUM(E51,E53)</f>
        <v>436.65</v>
      </c>
      <c r="F54" s="59">
        <f aca="true" t="shared" si="12" ref="F54:P54">SUM(F51,F53)</f>
        <v>463.53999999999996</v>
      </c>
      <c r="G54" s="15">
        <f t="shared" si="12"/>
        <v>463.53999999999996</v>
      </c>
      <c r="H54" s="59">
        <f t="shared" si="12"/>
        <v>459.55</v>
      </c>
      <c r="I54" s="15">
        <f t="shared" si="12"/>
        <v>335.75</v>
      </c>
      <c r="J54" s="59">
        <f t="shared" si="12"/>
        <v>467.64</v>
      </c>
      <c r="K54" s="15">
        <f t="shared" si="12"/>
        <v>335.75</v>
      </c>
      <c r="L54" s="59">
        <f t="shared" si="12"/>
        <v>7.865</v>
      </c>
      <c r="M54" s="15">
        <f t="shared" si="12"/>
        <v>332.865</v>
      </c>
      <c r="N54" s="59">
        <f t="shared" si="12"/>
        <v>437.865</v>
      </c>
      <c r="O54" s="15">
        <f t="shared" si="12"/>
        <v>437.865</v>
      </c>
      <c r="P54" s="59">
        <f t="shared" si="12"/>
        <v>437.865</v>
      </c>
      <c r="Q54" s="15">
        <f>SUM(Q51,Q53)</f>
        <v>647.44</v>
      </c>
      <c r="R54" s="51">
        <f>SUM(E54:Q54)</f>
        <v>5264.1849999999995</v>
      </c>
      <c r="T54" s="13"/>
      <c r="U54" s="9"/>
    </row>
    <row r="55" spans="3:21" ht="15" thickBot="1">
      <c r="C55" s="22" t="s">
        <v>19</v>
      </c>
      <c r="D55" s="45" t="s">
        <v>2</v>
      </c>
      <c r="E55" s="47">
        <v>430</v>
      </c>
      <c r="F55" s="55">
        <v>430</v>
      </c>
      <c r="G55" s="47">
        <v>755</v>
      </c>
      <c r="H55" s="55">
        <v>430</v>
      </c>
      <c r="I55" s="47">
        <v>430</v>
      </c>
      <c r="J55" s="55">
        <v>755</v>
      </c>
      <c r="K55" s="47">
        <v>430</v>
      </c>
      <c r="L55" s="55">
        <v>210</v>
      </c>
      <c r="M55" s="47">
        <v>325</v>
      </c>
      <c r="N55" s="55">
        <v>325</v>
      </c>
      <c r="O55" s="47">
        <v>325</v>
      </c>
      <c r="P55" s="55">
        <v>430</v>
      </c>
      <c r="Q55" s="47"/>
      <c r="R55" s="67">
        <f t="shared" si="7"/>
        <v>5275</v>
      </c>
      <c r="T55" s="13"/>
      <c r="U55" s="9"/>
    </row>
    <row r="56" spans="3:21" ht="15" thickBot="1" thickTop="1">
      <c r="C56" s="1" t="s">
        <v>10</v>
      </c>
      <c r="D56" s="44" t="s">
        <v>44</v>
      </c>
      <c r="E56" s="52">
        <v>430</v>
      </c>
      <c r="F56" s="56">
        <v>430</v>
      </c>
      <c r="G56" s="60">
        <v>609.18</v>
      </c>
      <c r="H56" s="56">
        <v>430</v>
      </c>
      <c r="I56" s="52">
        <v>430</v>
      </c>
      <c r="J56" s="56">
        <v>609.18</v>
      </c>
      <c r="K56" s="52">
        <v>430</v>
      </c>
      <c r="L56" s="56">
        <v>210</v>
      </c>
      <c r="M56" s="52">
        <v>325</v>
      </c>
      <c r="N56" s="56">
        <v>325</v>
      </c>
      <c r="O56" s="52">
        <v>325</v>
      </c>
      <c r="P56" s="56">
        <v>430</v>
      </c>
      <c r="Q56" s="52">
        <v>291.64</v>
      </c>
      <c r="R56" s="67">
        <f>SUM(E56:Q56)</f>
        <v>5275</v>
      </c>
      <c r="T56" s="13"/>
      <c r="U56" s="9"/>
    </row>
    <row r="57" spans="3:21" ht="15" thickBot="1" thickTop="1">
      <c r="C57" s="21"/>
      <c r="D57" s="45" t="s">
        <v>58</v>
      </c>
      <c r="E57" s="53">
        <v>412.8</v>
      </c>
      <c r="F57" s="57">
        <v>412.8</v>
      </c>
      <c r="G57" s="61">
        <v>584.81</v>
      </c>
      <c r="H57" s="57">
        <v>447.75</v>
      </c>
      <c r="I57" s="53">
        <v>412.8</v>
      </c>
      <c r="J57" s="57">
        <v>584.41</v>
      </c>
      <c r="K57" s="53">
        <v>412.8</v>
      </c>
      <c r="L57" s="57">
        <v>201.6</v>
      </c>
      <c r="M57" s="53">
        <v>312</v>
      </c>
      <c r="N57" s="57">
        <v>312</v>
      </c>
      <c r="O57" s="53">
        <v>312</v>
      </c>
      <c r="P57" s="57">
        <v>412.8</v>
      </c>
      <c r="Q57" s="53">
        <v>279.97</v>
      </c>
      <c r="R57" s="68">
        <f>SUM(E57:Q57)</f>
        <v>5098.540000000001</v>
      </c>
      <c r="T57" s="13"/>
      <c r="U57" s="9"/>
    </row>
    <row r="58" spans="3:21" ht="15" thickBot="1" thickTop="1">
      <c r="C58" s="1" t="s">
        <v>46</v>
      </c>
      <c r="D58" s="46" t="s">
        <v>50</v>
      </c>
      <c r="E58" s="52">
        <v>6.65</v>
      </c>
      <c r="F58" s="56">
        <v>6.65</v>
      </c>
      <c r="G58" s="60">
        <v>6.65</v>
      </c>
      <c r="H58" s="56">
        <v>2.66</v>
      </c>
      <c r="I58" s="52">
        <v>10.75</v>
      </c>
      <c r="J58" s="56">
        <v>10.75</v>
      </c>
      <c r="K58" s="52">
        <v>10.75</v>
      </c>
      <c r="L58" s="56">
        <f>6.5*1.21</f>
        <v>7.865</v>
      </c>
      <c r="M58" s="52">
        <f>+L58</f>
        <v>7.865</v>
      </c>
      <c r="N58" s="52">
        <f>+M58</f>
        <v>7.865</v>
      </c>
      <c r="O58" s="52">
        <f>+N58</f>
        <v>7.865</v>
      </c>
      <c r="P58" s="52">
        <f>+O58</f>
        <v>7.865</v>
      </c>
      <c r="Q58" s="52"/>
      <c r="R58" s="69">
        <f t="shared" si="7"/>
        <v>94.18499999999999</v>
      </c>
      <c r="T58" s="13"/>
      <c r="U58" s="9"/>
    </row>
    <row r="59" spans="3:21" ht="15" thickBot="1">
      <c r="C59" s="2"/>
      <c r="D59" s="50" t="s">
        <v>3</v>
      </c>
      <c r="E59" s="15">
        <f>SUM(E56,E58)</f>
        <v>436.65</v>
      </c>
      <c r="F59" s="59">
        <f aca="true" t="shared" si="13" ref="F59:Q59">SUM(F56,F58)</f>
        <v>436.65</v>
      </c>
      <c r="G59" s="15">
        <f t="shared" si="13"/>
        <v>615.8299999999999</v>
      </c>
      <c r="H59" s="59">
        <f t="shared" si="13"/>
        <v>432.66</v>
      </c>
      <c r="I59" s="15">
        <f t="shared" si="13"/>
        <v>440.75</v>
      </c>
      <c r="J59" s="59">
        <f t="shared" si="13"/>
        <v>619.93</v>
      </c>
      <c r="K59" s="15">
        <f t="shared" si="13"/>
        <v>440.75</v>
      </c>
      <c r="L59" s="59">
        <f t="shared" si="13"/>
        <v>217.865</v>
      </c>
      <c r="M59" s="15">
        <f t="shared" si="13"/>
        <v>332.865</v>
      </c>
      <c r="N59" s="59">
        <f t="shared" si="13"/>
        <v>332.865</v>
      </c>
      <c r="O59" s="15">
        <f t="shared" si="13"/>
        <v>332.865</v>
      </c>
      <c r="P59" s="59">
        <f t="shared" si="13"/>
        <v>437.865</v>
      </c>
      <c r="Q59" s="15">
        <f t="shared" si="13"/>
        <v>291.64</v>
      </c>
      <c r="R59" s="51">
        <f>SUM(E59:Q59)</f>
        <v>5369.1849999999995</v>
      </c>
      <c r="T59" s="13"/>
      <c r="U59" s="9"/>
    </row>
    <row r="60" spans="3:21" ht="15" thickBot="1">
      <c r="C60" s="21" t="s">
        <v>23</v>
      </c>
      <c r="D60" s="45" t="s">
        <v>2</v>
      </c>
      <c r="E60" s="47">
        <v>430</v>
      </c>
      <c r="F60" s="55">
        <v>535</v>
      </c>
      <c r="G60" s="47">
        <v>650</v>
      </c>
      <c r="H60" s="55">
        <v>535</v>
      </c>
      <c r="I60" s="47">
        <v>325</v>
      </c>
      <c r="J60" s="55">
        <v>430</v>
      </c>
      <c r="K60" s="47">
        <v>325</v>
      </c>
      <c r="L60" s="55">
        <v>0</v>
      </c>
      <c r="M60" s="47">
        <v>325</v>
      </c>
      <c r="N60" s="55">
        <v>430</v>
      </c>
      <c r="O60" s="47">
        <v>430</v>
      </c>
      <c r="P60" s="55">
        <v>430</v>
      </c>
      <c r="Q60" s="47"/>
      <c r="R60" s="67">
        <f t="shared" si="7"/>
        <v>4845</v>
      </c>
      <c r="T60" s="13"/>
      <c r="U60" s="9"/>
    </row>
    <row r="61" spans="3:21" ht="15" thickBot="1" thickTop="1">
      <c r="C61" s="1" t="s">
        <v>10</v>
      </c>
      <c r="D61" s="44" t="s">
        <v>44</v>
      </c>
      <c r="E61" s="52">
        <v>430</v>
      </c>
      <c r="F61" s="56">
        <v>456.89</v>
      </c>
      <c r="G61" s="60">
        <v>456.89</v>
      </c>
      <c r="H61" s="56">
        <v>456.89</v>
      </c>
      <c r="I61" s="52">
        <v>325</v>
      </c>
      <c r="J61" s="56">
        <v>430</v>
      </c>
      <c r="K61" s="52">
        <v>325</v>
      </c>
      <c r="L61" s="56">
        <v>0</v>
      </c>
      <c r="M61" s="52">
        <v>325</v>
      </c>
      <c r="N61" s="56">
        <v>430</v>
      </c>
      <c r="O61" s="52">
        <v>430</v>
      </c>
      <c r="P61" s="56">
        <v>430</v>
      </c>
      <c r="Q61" s="52">
        <v>349.33</v>
      </c>
      <c r="R61" s="67">
        <f>SUM(E61:Q61)</f>
        <v>4845</v>
      </c>
      <c r="T61" s="13"/>
      <c r="U61" s="9"/>
    </row>
    <row r="62" spans="3:21" ht="15" thickBot="1" thickTop="1">
      <c r="C62" s="21"/>
      <c r="D62" s="45" t="s">
        <v>59</v>
      </c>
      <c r="E62" s="53">
        <v>374.1</v>
      </c>
      <c r="F62" s="57">
        <v>397.49</v>
      </c>
      <c r="G62" s="61">
        <v>397.49</v>
      </c>
      <c r="H62" s="57">
        <v>397.49</v>
      </c>
      <c r="I62" s="53">
        <v>282.75</v>
      </c>
      <c r="J62" s="57">
        <v>374.1</v>
      </c>
      <c r="K62" s="53">
        <v>282.75</v>
      </c>
      <c r="L62" s="57">
        <v>0</v>
      </c>
      <c r="M62" s="53">
        <v>282.75</v>
      </c>
      <c r="N62" s="57">
        <v>374.1</v>
      </c>
      <c r="O62" s="53">
        <v>374.1</v>
      </c>
      <c r="P62" s="57">
        <v>374.1</v>
      </c>
      <c r="Q62" s="53">
        <v>303.92</v>
      </c>
      <c r="R62" s="68">
        <f>SUM(E62:Q62)</f>
        <v>4215.139999999999</v>
      </c>
      <c r="T62" s="13"/>
      <c r="U62" s="9"/>
    </row>
    <row r="63" spans="3:21" ht="15" thickBot="1" thickTop="1">
      <c r="C63" s="1" t="s">
        <v>46</v>
      </c>
      <c r="D63" s="46" t="s">
        <v>50</v>
      </c>
      <c r="E63" s="52">
        <v>16.86</v>
      </c>
      <c r="F63" s="56">
        <v>17.83</v>
      </c>
      <c r="G63" s="60">
        <v>22.1</v>
      </c>
      <c r="H63" s="56">
        <v>7.1</v>
      </c>
      <c r="I63" s="52">
        <v>11.2764</v>
      </c>
      <c r="J63" s="56">
        <v>11.779</v>
      </c>
      <c r="K63" s="52">
        <v>11.613</v>
      </c>
      <c r="L63" s="56">
        <f>(5.25+1.25)*1.21</f>
        <v>7.865</v>
      </c>
      <c r="M63" s="52">
        <f>+L63</f>
        <v>7.865</v>
      </c>
      <c r="N63" s="52">
        <f>+M63</f>
        <v>7.865</v>
      </c>
      <c r="O63" s="52">
        <f>+N63</f>
        <v>7.865</v>
      </c>
      <c r="P63" s="52">
        <f>+O63</f>
        <v>7.865</v>
      </c>
      <c r="Q63" s="52"/>
      <c r="R63" s="69">
        <f t="shared" si="7"/>
        <v>137.8834</v>
      </c>
      <c r="T63" s="13"/>
      <c r="U63" s="9"/>
    </row>
    <row r="64" spans="3:21" ht="15" thickBot="1">
      <c r="C64" s="1"/>
      <c r="D64" s="50" t="s">
        <v>3</v>
      </c>
      <c r="E64" s="15">
        <f>SUM(E61,E63)</f>
        <v>446.86</v>
      </c>
      <c r="F64" s="59">
        <f aca="true" t="shared" si="14" ref="F64:Q64">SUM(F61,F63)</f>
        <v>474.71999999999997</v>
      </c>
      <c r="G64" s="15">
        <f t="shared" si="14"/>
        <v>478.99</v>
      </c>
      <c r="H64" s="59">
        <f t="shared" si="14"/>
        <v>463.99</v>
      </c>
      <c r="I64" s="15">
        <f t="shared" si="14"/>
        <v>336.2764</v>
      </c>
      <c r="J64" s="59">
        <f t="shared" si="14"/>
        <v>441.779</v>
      </c>
      <c r="K64" s="15">
        <f t="shared" si="14"/>
        <v>336.613</v>
      </c>
      <c r="L64" s="59">
        <f t="shared" si="14"/>
        <v>7.865</v>
      </c>
      <c r="M64" s="15">
        <f t="shared" si="14"/>
        <v>332.865</v>
      </c>
      <c r="N64" s="59">
        <f t="shared" si="14"/>
        <v>437.865</v>
      </c>
      <c r="O64" s="15">
        <f t="shared" si="14"/>
        <v>437.865</v>
      </c>
      <c r="P64" s="59">
        <f t="shared" si="14"/>
        <v>437.865</v>
      </c>
      <c r="Q64" s="15">
        <f t="shared" si="14"/>
        <v>349.33</v>
      </c>
      <c r="R64" s="51">
        <f t="shared" si="7"/>
        <v>4982.883399999999</v>
      </c>
      <c r="T64" s="13"/>
      <c r="U64" s="9"/>
    </row>
    <row r="65" spans="3:21" ht="15" thickBot="1">
      <c r="C65" s="22" t="s">
        <v>20</v>
      </c>
      <c r="D65" s="45" t="s">
        <v>2</v>
      </c>
      <c r="E65" s="47">
        <v>535</v>
      </c>
      <c r="F65" s="55">
        <v>640</v>
      </c>
      <c r="G65" s="47">
        <v>755</v>
      </c>
      <c r="H65" s="55">
        <v>640</v>
      </c>
      <c r="I65" s="47">
        <v>430</v>
      </c>
      <c r="J65" s="55">
        <v>860</v>
      </c>
      <c r="K65" s="47">
        <v>430</v>
      </c>
      <c r="L65" s="55">
        <v>210</v>
      </c>
      <c r="M65" s="47">
        <v>325</v>
      </c>
      <c r="N65" s="55">
        <v>430</v>
      </c>
      <c r="O65" s="47">
        <v>430</v>
      </c>
      <c r="P65" s="55">
        <v>430</v>
      </c>
      <c r="Q65" s="47"/>
      <c r="R65" s="67">
        <f t="shared" si="7"/>
        <v>6115</v>
      </c>
      <c r="T65" s="13"/>
      <c r="U65" s="9"/>
    </row>
    <row r="66" spans="3:21" ht="15" thickBot="1" thickTop="1">
      <c r="C66" s="1" t="s">
        <v>9</v>
      </c>
      <c r="D66" s="44" t="s">
        <v>44</v>
      </c>
      <c r="E66" s="52">
        <v>535</v>
      </c>
      <c r="F66" s="56">
        <v>609.18</v>
      </c>
      <c r="G66" s="60">
        <v>609.18</v>
      </c>
      <c r="H66" s="56">
        <v>609.18</v>
      </c>
      <c r="I66" s="52">
        <v>430</v>
      </c>
      <c r="J66" s="56">
        <v>609.18</v>
      </c>
      <c r="K66" s="52">
        <v>430</v>
      </c>
      <c r="L66" s="56">
        <v>210</v>
      </c>
      <c r="M66" s="52">
        <v>325</v>
      </c>
      <c r="N66" s="56">
        <v>430</v>
      </c>
      <c r="O66" s="52">
        <v>430</v>
      </c>
      <c r="P66" s="56">
        <v>430</v>
      </c>
      <c r="Q66" s="52">
        <v>458.28</v>
      </c>
      <c r="R66" s="67">
        <f>SUM(E66:Q66)</f>
        <v>6114.999999999999</v>
      </c>
      <c r="T66" s="13"/>
      <c r="U66" s="9"/>
    </row>
    <row r="67" spans="3:21" ht="15" thickBot="1" thickTop="1">
      <c r="C67" s="21"/>
      <c r="D67" s="45" t="s">
        <v>60</v>
      </c>
      <c r="E67" s="53">
        <v>433.35</v>
      </c>
      <c r="F67" s="57">
        <v>493.44</v>
      </c>
      <c r="G67" s="53">
        <v>493.44</v>
      </c>
      <c r="H67" s="57">
        <v>493.44</v>
      </c>
      <c r="I67" s="53">
        <v>348.3</v>
      </c>
      <c r="J67" s="57">
        <v>493.44</v>
      </c>
      <c r="K67" s="53">
        <v>348.3</v>
      </c>
      <c r="L67" s="57">
        <v>170.1</v>
      </c>
      <c r="M67" s="53">
        <v>263.25</v>
      </c>
      <c r="N67" s="57">
        <v>348.3</v>
      </c>
      <c r="O67" s="53">
        <v>348.3</v>
      </c>
      <c r="P67" s="57">
        <v>348.3</v>
      </c>
      <c r="Q67" s="53">
        <v>371.21</v>
      </c>
      <c r="R67" s="68">
        <f>SUM(E67:Q67)</f>
        <v>4953.170000000001</v>
      </c>
      <c r="T67" s="13"/>
      <c r="U67" s="9"/>
    </row>
    <row r="68" spans="3:21" ht="15" thickBot="1" thickTop="1">
      <c r="C68" s="1" t="s">
        <v>46</v>
      </c>
      <c r="D68" s="46" t="s">
        <v>50</v>
      </c>
      <c r="E68" s="52">
        <v>0</v>
      </c>
      <c r="F68" s="56">
        <v>0</v>
      </c>
      <c r="G68" s="60">
        <v>0</v>
      </c>
      <c r="H68" s="56">
        <v>0</v>
      </c>
      <c r="I68" s="52">
        <v>0</v>
      </c>
      <c r="J68" s="56">
        <v>0</v>
      </c>
      <c r="K68" s="52">
        <v>0</v>
      </c>
      <c r="L68" s="56">
        <v>0</v>
      </c>
      <c r="M68" s="52">
        <v>0</v>
      </c>
      <c r="N68" s="56">
        <v>0</v>
      </c>
      <c r="O68" s="52">
        <v>0</v>
      </c>
      <c r="P68" s="56" t="s">
        <v>51</v>
      </c>
      <c r="Q68" s="52"/>
      <c r="R68" s="69">
        <f t="shared" si="7"/>
        <v>0</v>
      </c>
      <c r="T68" s="9"/>
      <c r="U68" s="9"/>
    </row>
    <row r="69" spans="3:21" ht="15" thickBot="1">
      <c r="C69" s="2"/>
      <c r="D69" s="50" t="s">
        <v>3</v>
      </c>
      <c r="E69" s="15">
        <f>SUM(E66,E68)</f>
        <v>535</v>
      </c>
      <c r="F69" s="59">
        <f aca="true" t="shared" si="15" ref="F69:Q69">SUM(F66,F68)</f>
        <v>609.18</v>
      </c>
      <c r="G69" s="15">
        <f t="shared" si="15"/>
        <v>609.18</v>
      </c>
      <c r="H69" s="59">
        <f t="shared" si="15"/>
        <v>609.18</v>
      </c>
      <c r="I69" s="15">
        <f t="shared" si="15"/>
        <v>430</v>
      </c>
      <c r="J69" s="59">
        <f t="shared" si="15"/>
        <v>609.18</v>
      </c>
      <c r="K69" s="15">
        <f t="shared" si="15"/>
        <v>430</v>
      </c>
      <c r="L69" s="59">
        <f t="shared" si="15"/>
        <v>210</v>
      </c>
      <c r="M69" s="15">
        <f t="shared" si="15"/>
        <v>325</v>
      </c>
      <c r="N69" s="59">
        <f t="shared" si="15"/>
        <v>430</v>
      </c>
      <c r="O69" s="15">
        <f t="shared" si="15"/>
        <v>430</v>
      </c>
      <c r="P69" s="59">
        <f t="shared" si="15"/>
        <v>430</v>
      </c>
      <c r="Q69" s="15">
        <f t="shared" si="15"/>
        <v>458.28</v>
      </c>
      <c r="R69" s="51">
        <f>SUM(E68:Q69)</f>
        <v>6114.999999999999</v>
      </c>
      <c r="T69" s="9"/>
      <c r="U69" s="9"/>
    </row>
    <row r="70" spans="3:21" ht="14.25">
      <c r="C70" s="4" t="s">
        <v>5</v>
      </c>
      <c r="T70" s="9"/>
      <c r="U70" s="9"/>
    </row>
    <row r="71" spans="3:21" ht="14.25">
      <c r="C71" s="4" t="s">
        <v>45</v>
      </c>
      <c r="T71" s="9"/>
      <c r="U71" s="9"/>
    </row>
    <row r="72" spans="3:21" ht="14.25">
      <c r="C72" s="4" t="s">
        <v>61</v>
      </c>
      <c r="T72" s="9"/>
      <c r="U72" s="9"/>
    </row>
    <row r="73" spans="20:21" ht="14.25">
      <c r="T73" s="9"/>
      <c r="U73" s="9"/>
    </row>
    <row r="74" spans="20:21" ht="14.25">
      <c r="T74" s="9"/>
      <c r="U74" s="9"/>
    </row>
    <row r="80" ht="14.25">
      <c r="C80" s="5"/>
    </row>
    <row r="85" ht="36" customHeight="1"/>
  </sheetData>
  <sheetProtection/>
  <printOptions/>
  <pageMargins left="0.25" right="0.25" top="0.75" bottom="0.75" header="0.3" footer="0.3"/>
  <pageSetup fitToHeight="0" fitToWidth="1" horizontalDpi="600" verticalDpi="600" orientation="landscape" paperSize="9" scale="5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AJARENYS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Pererifa</dc:creator>
  <cp:keywords/>
  <dc:description/>
  <cp:lastModifiedBy>Albert</cp:lastModifiedBy>
  <cp:lastPrinted>2022-10-06T09:46:56Z</cp:lastPrinted>
  <dcterms:created xsi:type="dcterms:W3CDTF">2012-01-12T10:08:34Z</dcterms:created>
  <dcterms:modified xsi:type="dcterms:W3CDTF">2023-01-26T11:08:06Z</dcterms:modified>
  <cp:category/>
  <cp:version/>
  <cp:contentType/>
  <cp:contentStatus/>
</cp:coreProperties>
</file>